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240" yWindow="330" windowWidth="12585" windowHeight="10350" tabRatio="609" activeTab="5"/>
  </bookViews>
  <sheets>
    <sheet name="Skonsolidowany RZiS" sheetId="15" r:id="rId1"/>
    <sheet name="Segmenty" sheetId="17" r:id="rId2"/>
    <sheet name="Skonsolidowany bilans" sheetId="13" r:id="rId3"/>
    <sheet name="Skonsolidowany CF" sheetId="12" r:id="rId4"/>
    <sheet name="KPI - segment retail" sheetId="9" r:id="rId5"/>
    <sheet name="KPI - segment TV" sheetId="10" r:id="rId6"/>
  </sheets>
  <definedNames>
    <definedName name="_xlnm.Print_Area" localSheetId="4">'KPI - segment retail'!$A$1:$L$24</definedName>
    <definedName name="_xlnm.Print_Area" localSheetId="5">'KPI - segment TV'!$A$1:$H$73</definedName>
  </definedNames>
  <calcPr calcId="125725"/>
</workbook>
</file>

<file path=xl/calcChain.xml><?xml version="1.0" encoding="utf-8"?>
<calcChain xmlns="http://schemas.openxmlformats.org/spreadsheetml/2006/main">
  <c r="N11" i="17"/>
  <c r="N8" l="1"/>
  <c r="L17" i="9"/>
  <c r="L18"/>
  <c r="L6" l="1"/>
  <c r="L5"/>
  <c r="J4"/>
  <c r="H4"/>
  <c r="L4" s="1"/>
  <c r="E4"/>
  <c r="C4"/>
  <c r="D29" i="13"/>
  <c r="D31" s="1"/>
  <c r="C29"/>
  <c r="C31" s="1"/>
  <c r="M11" i="17"/>
  <c r="G17" i="9"/>
  <c r="L7"/>
  <c r="G7"/>
  <c r="E37" i="12"/>
  <c r="E40"/>
  <c r="E32"/>
  <c r="E33"/>
  <c r="H12" i="15"/>
  <c r="E12"/>
  <c r="E29" i="13" l="1"/>
  <c r="E27" i="12"/>
  <c r="O11" i="17"/>
  <c r="J11"/>
  <c r="G11"/>
  <c r="P11" l="1"/>
  <c r="G15" i="9"/>
  <c r="E11" i="13"/>
  <c r="E12"/>
  <c r="E13"/>
  <c r="E5"/>
  <c r="E6"/>
  <c r="E7"/>
  <c r="E8"/>
  <c r="E9"/>
  <c r="E10"/>
  <c r="E4"/>
  <c r="D14"/>
  <c r="C14"/>
  <c r="M10" i="17"/>
  <c r="J10"/>
  <c r="G10"/>
  <c r="O10"/>
  <c r="J12"/>
  <c r="G12"/>
  <c r="N10"/>
  <c r="O6"/>
  <c r="O7"/>
  <c r="O8"/>
  <c r="O9"/>
  <c r="O12"/>
  <c r="O5"/>
  <c r="N6"/>
  <c r="N7"/>
  <c r="N9"/>
  <c r="N5"/>
  <c r="M6"/>
  <c r="M7"/>
  <c r="M8"/>
  <c r="M9"/>
  <c r="M12"/>
  <c r="M5"/>
  <c r="J6"/>
  <c r="J7"/>
  <c r="J8"/>
  <c r="J9"/>
  <c r="J5"/>
  <c r="G5"/>
  <c r="G6"/>
  <c r="G7"/>
  <c r="G8"/>
  <c r="G9"/>
  <c r="P10" l="1"/>
  <c r="N12"/>
  <c r="P12" s="1"/>
  <c r="P9"/>
  <c r="P5"/>
  <c r="P6"/>
  <c r="P8"/>
  <c r="P7"/>
  <c r="G10" i="15" l="1"/>
  <c r="F10"/>
  <c r="D10"/>
  <c r="C10"/>
  <c r="G4"/>
  <c r="F4"/>
  <c r="D4"/>
  <c r="C4"/>
  <c r="H31"/>
  <c r="H30"/>
  <c r="H28"/>
  <c r="H26"/>
  <c r="H25"/>
  <c r="H24"/>
  <c r="H21"/>
  <c r="H19"/>
  <c r="H20"/>
  <c r="H18"/>
  <c r="H17"/>
  <c r="H16"/>
  <c r="H15"/>
  <c r="H14"/>
  <c r="H13"/>
  <c r="H11"/>
  <c r="H9"/>
  <c r="H8"/>
  <c r="H7"/>
  <c r="H6"/>
  <c r="H5"/>
  <c r="E5"/>
  <c r="E6"/>
  <c r="E7"/>
  <c r="E8"/>
  <c r="E9"/>
  <c r="E11"/>
  <c r="E13"/>
  <c r="E14"/>
  <c r="E15"/>
  <c r="E16"/>
  <c r="E17"/>
  <c r="E18"/>
  <c r="E20"/>
  <c r="E19"/>
  <c r="E21"/>
  <c r="E24"/>
  <c r="E25"/>
  <c r="E26"/>
  <c r="E28"/>
  <c r="E30"/>
  <c r="E31"/>
  <c r="D46" i="13"/>
  <c r="C46"/>
  <c r="D38"/>
  <c r="C38"/>
  <c r="C22"/>
  <c r="D22"/>
  <c r="E40"/>
  <c r="E41"/>
  <c r="E42"/>
  <c r="E43"/>
  <c r="E44"/>
  <c r="E45"/>
  <c r="E39"/>
  <c r="E33"/>
  <c r="E34"/>
  <c r="E35"/>
  <c r="E36"/>
  <c r="E37"/>
  <c r="E32"/>
  <c r="E26"/>
  <c r="E27"/>
  <c r="E28"/>
  <c r="E25"/>
  <c r="E15"/>
  <c r="E16"/>
  <c r="E17"/>
  <c r="E18"/>
  <c r="E19"/>
  <c r="E20"/>
  <c r="E21"/>
  <c r="E34" i="12"/>
  <c r="E44"/>
  <c r="E43"/>
  <c r="E39"/>
  <c r="E38"/>
  <c r="E36"/>
  <c r="E31"/>
  <c r="E29"/>
  <c r="E28"/>
  <c r="E25"/>
  <c r="E24"/>
  <c r="E22"/>
  <c r="E21"/>
  <c r="E20"/>
  <c r="E18"/>
  <c r="E17"/>
  <c r="E16"/>
  <c r="E15"/>
  <c r="E14"/>
  <c r="E13"/>
  <c r="E12"/>
  <c r="E11"/>
  <c r="E10"/>
  <c r="E9"/>
  <c r="E8"/>
  <c r="E7"/>
  <c r="E6"/>
  <c r="E4"/>
  <c r="D41"/>
  <c r="C41"/>
  <c r="D35"/>
  <c r="C35"/>
  <c r="D5"/>
  <c r="C5"/>
  <c r="C23" s="1"/>
  <c r="C26" s="1"/>
  <c r="G18" i="9"/>
  <c r="L16"/>
  <c r="G16"/>
  <c r="L15"/>
  <c r="L14"/>
  <c r="G14"/>
  <c r="L10"/>
  <c r="G10"/>
  <c r="L9"/>
  <c r="G9"/>
  <c r="L8"/>
  <c r="G8"/>
  <c r="G6"/>
  <c r="G5"/>
  <c r="G4"/>
  <c r="D23" i="12" l="1"/>
  <c r="C42"/>
  <c r="D23" i="15"/>
  <c r="D33" s="1"/>
  <c r="D34" s="1"/>
  <c r="E38" i="13"/>
  <c r="C47"/>
  <c r="C48" s="1"/>
  <c r="E35" i="12"/>
  <c r="E41"/>
  <c r="E5"/>
  <c r="D47" i="13"/>
  <c r="D48" s="1"/>
  <c r="E22"/>
  <c r="C23"/>
  <c r="E14"/>
  <c r="D23"/>
  <c r="H10" i="15"/>
  <c r="F23"/>
  <c r="F33" s="1"/>
  <c r="C23"/>
  <c r="G23"/>
  <c r="G27" s="1"/>
  <c r="G29" s="1"/>
  <c r="E10"/>
  <c r="H4"/>
  <c r="E4"/>
  <c r="E46" i="13"/>
  <c r="E31"/>
  <c r="E23" i="15" l="1"/>
  <c r="D26" i="12"/>
  <c r="E23"/>
  <c r="C45"/>
  <c r="D27" i="15"/>
  <c r="D29" s="1"/>
  <c r="E47" i="13"/>
  <c r="E48"/>
  <c r="E23"/>
  <c r="H23" i="15"/>
  <c r="F34"/>
  <c r="F27"/>
  <c r="F29" s="1"/>
  <c r="H29" s="1"/>
  <c r="G33"/>
  <c r="G34" s="1"/>
  <c r="C27"/>
  <c r="C29" s="1"/>
  <c r="C33"/>
  <c r="C34" s="1"/>
  <c r="D42" i="12" l="1"/>
  <c r="E26"/>
  <c r="E29" i="15"/>
  <c r="H33"/>
  <c r="E33"/>
  <c r="H27"/>
  <c r="E27"/>
  <c r="D45" i="12" l="1"/>
  <c r="E42"/>
  <c r="E45" l="1"/>
</calcChain>
</file>

<file path=xl/sharedStrings.xml><?xml version="1.0" encoding="utf-8"?>
<sst xmlns="http://schemas.openxmlformats.org/spreadsheetml/2006/main" count="340" uniqueCount="225">
  <si>
    <t>EBITDA</t>
  </si>
  <si>
    <t>Koszty licencji programowych</t>
  </si>
  <si>
    <t>Koszty przesyłu sygnału</t>
  </si>
  <si>
    <t>Wynagrodzenia i świadczenia na rzecz pracowników</t>
  </si>
  <si>
    <t>Zysk/(strata) z działalności operacyjnej</t>
  </si>
  <si>
    <t>Podatek dochodowy</t>
  </si>
  <si>
    <t>marża EBITDA</t>
  </si>
  <si>
    <t>AKTYWA</t>
  </si>
  <si>
    <t>Zestawy odbiorcze</t>
  </si>
  <si>
    <t>Inne rzeczowe aktywa trwałe</t>
  </si>
  <si>
    <t>Nieruchomości inwestycyjne</t>
  </si>
  <si>
    <t>Aktywa z tytułu odroczonego podatku dochodowego</t>
  </si>
  <si>
    <t>Wartość firmy</t>
  </si>
  <si>
    <t>Aktywa trwałe razem</t>
  </si>
  <si>
    <t>Zapasy</t>
  </si>
  <si>
    <t>Środki pieniężne i ich ekwiwalenty</t>
  </si>
  <si>
    <t>Aktywa obrotowe razem</t>
  </si>
  <si>
    <t>Aktywa razem</t>
  </si>
  <si>
    <t>PASYWA</t>
  </si>
  <si>
    <t>Kapitał zakładowy</t>
  </si>
  <si>
    <t>Kapitał własny razem</t>
  </si>
  <si>
    <t>Zobowiązania z tytułu kredytów i pożyczek</t>
  </si>
  <si>
    <t>Zobowiązania z tytułu leasingu finansowego</t>
  </si>
  <si>
    <t>Inne długoterminowe zobowiązania i rezerwy</t>
  </si>
  <si>
    <t>Zobowiązania długoterminowe razem</t>
  </si>
  <si>
    <t>Zobowiązania z tytułu podatku dochodowego</t>
  </si>
  <si>
    <t xml:space="preserve">Zobowiązania z tytułu dostaw i usług oraz pozostałe zobowiązania </t>
  </si>
  <si>
    <t>Zobowiązania krótkoterminowe razem</t>
  </si>
  <si>
    <t>Zobowiązania razem</t>
  </si>
  <si>
    <t>Korekty:</t>
  </si>
  <si>
    <t xml:space="preserve">Odsetki </t>
  </si>
  <si>
    <t>Zmiana stanu zapasów</t>
  </si>
  <si>
    <t>Zmiana stanu należności i innych aktywów</t>
  </si>
  <si>
    <t>Inne korekty</t>
  </si>
  <si>
    <t>Podatek dochodowy zapłacony</t>
  </si>
  <si>
    <t>Odsetki otrzymane dotyczące działalności operacyjnej</t>
  </si>
  <si>
    <t>Nabycie wartości niematerialnych</t>
  </si>
  <si>
    <t>Nabycie rzeczowych aktywów trwałych</t>
  </si>
  <si>
    <t>Spłata zobowiązań z tytułu leasingu finansowego</t>
  </si>
  <si>
    <t>Inne wydatki</t>
  </si>
  <si>
    <t>Zmiana netto środków pieniężnych i ich ekwiwalentów</t>
  </si>
  <si>
    <t>Środki pieniężne i ich ekwiwalenty na początek okresu</t>
  </si>
  <si>
    <t>Zmiana stanu środków pieniężnych z tytułu różnic kursowych</t>
  </si>
  <si>
    <t>Środki pieniężne i ich ekwiwalenty na koniec okresu</t>
  </si>
  <si>
    <t>Spłata otrzymanych kredytów i pożyczek</t>
  </si>
  <si>
    <t>Kaucje otrzymane za wydany sprzęt</t>
  </si>
  <si>
    <t>Udzielone pożyczki</t>
  </si>
  <si>
    <t>Wpływy ze zbycia niefinansowych aktywów trwałych</t>
  </si>
  <si>
    <t>Spłata udzielonych pożyczek</t>
  </si>
  <si>
    <t>Przychody od klientów indywidualnych</t>
  </si>
  <si>
    <t>Zysk z działalności operacyjnej</t>
  </si>
  <si>
    <t>Amortyzacja licencji filmowych</t>
  </si>
  <si>
    <t>Amortyzacja i utrata wartości</t>
  </si>
  <si>
    <t>Płatności za licencje filmowe i sportowe</t>
  </si>
  <si>
    <t>Amortyzacja licencji filmowych i sportowych</t>
  </si>
  <si>
    <t>Wartość sprzedanych aktywów programowych</t>
  </si>
  <si>
    <t>Zmiana stanu produkcji własnej oraz zaliczek na produkcję własną</t>
  </si>
  <si>
    <t>Wycena instrumentów zabezpieczających</t>
  </si>
  <si>
    <t>Marki</t>
  </si>
  <si>
    <t>Długoterminowe aktywa programowe</t>
  </si>
  <si>
    <t>Krótkoterminowe aktywa programowe</t>
  </si>
  <si>
    <t xml:space="preserve">Inne wartości niematerialne </t>
  </si>
  <si>
    <t>Koszty zrealizowanego ruchu i opłat międzyoperatorskich</t>
  </si>
  <si>
    <t>Liczba abonentów na koniec okresu, z czego:</t>
  </si>
  <si>
    <t>Pakiet Familijny</t>
  </si>
  <si>
    <t>Pakiet Mini</t>
  </si>
  <si>
    <t>Pakiet Familijny (PLN)</t>
  </si>
  <si>
    <t>Pakiet Mini (PLN)</t>
  </si>
  <si>
    <t>Zmiana / %</t>
  </si>
  <si>
    <t>Polsat2</t>
  </si>
  <si>
    <t>Polsat News</t>
  </si>
  <si>
    <t>Polsat Sport</t>
  </si>
  <si>
    <t>Polsat Film</t>
  </si>
  <si>
    <t>Polsat JimJam</t>
  </si>
  <si>
    <t>Polsat Cafe</t>
  </si>
  <si>
    <t>Polsat Play</t>
  </si>
  <si>
    <t>Polsat Sport Extra</t>
  </si>
  <si>
    <r>
      <t>Kanały Polsatu; zasięg techniczny</t>
    </r>
    <r>
      <rPr>
        <b/>
        <vertAlign val="superscript"/>
        <sz val="10"/>
        <color theme="1"/>
        <rFont val="Arial Narrow"/>
        <family val="2"/>
        <charset val="238"/>
      </rPr>
      <t>1</t>
    </r>
  </si>
  <si>
    <t>Polsat</t>
  </si>
  <si>
    <r>
      <t>Średnia liczba abonentów</t>
    </r>
    <r>
      <rPr>
        <b/>
        <vertAlign val="superscript"/>
        <sz val="11"/>
        <color rgb="FF000000"/>
        <rFont val="Calibri"/>
        <family val="2"/>
        <charset val="238"/>
        <scheme val="minor"/>
      </rPr>
      <t>1</t>
    </r>
    <r>
      <rPr>
        <b/>
        <sz val="11"/>
        <color rgb="FF000000"/>
        <rFont val="Calibri"/>
        <family val="2"/>
        <charset val="238"/>
        <scheme val="minor"/>
      </rPr>
      <t>, z czego:</t>
    </r>
  </si>
  <si>
    <t>SEGMENT USŁUG ŚWIADCZONYCH KLIENTOM INDYWIDUALNYM</t>
  </si>
  <si>
    <r>
      <t>1</t>
    </r>
    <r>
      <rPr>
        <sz val="9"/>
        <color theme="1"/>
        <rFont val="Calibri"/>
        <family val="2"/>
        <charset val="238"/>
        <scheme val="minor"/>
      </rPr>
      <t xml:space="preserve"> Liczona jako suma średniej liczby abonentów w każdym miesiącu okresu podzielona przez liczbę miesięcy w okresie; średnia liczba abonentów w miesiącu wyznaczana jest jako średnia z liczby abonentów na pierwszy i na ostatni dzień roboczy danego miesiąca. </t>
    </r>
  </si>
  <si>
    <t>Liczba użytkowników usług telefonii komórkowej na koniec okresu</t>
  </si>
  <si>
    <t>Liczba użytkowników usług dostępu do internetu na koniec okresu</t>
  </si>
  <si>
    <r>
      <t xml:space="preserve">    POLSAT</t>
    </r>
    <r>
      <rPr>
        <sz val="11"/>
        <color rgb="FF000000"/>
        <rFont val="Calibri"/>
        <family val="2"/>
        <charset val="238"/>
        <scheme val="minor"/>
      </rPr>
      <t xml:space="preserve"> (kanał główny)</t>
    </r>
  </si>
  <si>
    <t>SEGMENT NADAWANIA I PRODUKCJI TELEWIZYJNEJ</t>
  </si>
  <si>
    <t>Zysk netto za okres</t>
  </si>
  <si>
    <t>Straty/(zyski) z tytułu różnic kursowych, netto</t>
  </si>
  <si>
    <t>Zwiększenie netto wartości zestawów odbiorczych w leasingu operacyjnym</t>
  </si>
  <si>
    <t>Środki pieniężne netto z działalności operacyjnej</t>
  </si>
  <si>
    <t>Nabycie udziałów w jednostkach zależnych pomniejszone o przejęte środki pieniężne</t>
  </si>
  <si>
    <t>Środki pieniężne netto z działalności inwestycyjnej</t>
  </si>
  <si>
    <t>Środki pieniężne netto z działalności finansowej</t>
  </si>
  <si>
    <r>
      <t>Spłata odsetek od kredytów, pożyczek</t>
    </r>
    <r>
      <rPr>
        <sz val="11"/>
        <color theme="1"/>
        <rFont val="Calibri"/>
        <family val="2"/>
        <charset val="238"/>
        <scheme val="minor"/>
      </rPr>
      <t>, obligacji, leasingu finansowego i zapłacone prowizje</t>
    </r>
  </si>
  <si>
    <t>SKONSOLIDOWANY RACHUNEK PRZEPŁYWÓW PIENIĘŻNYCH</t>
  </si>
  <si>
    <t>n/a</t>
  </si>
  <si>
    <t>Długoterminowe prowizje dla dystrybutorów rozliczane w czasie</t>
  </si>
  <si>
    <t>Inne aktywa długoterminowe</t>
  </si>
  <si>
    <t>Należności z tytułu dostaw i usług oraz pozostałe należności</t>
  </si>
  <si>
    <t xml:space="preserve">Należności z tytułu podatku dochodowego </t>
  </si>
  <si>
    <t>Krótkoterminowe prowizje dla dystrybutorów rozliczane w czasie</t>
  </si>
  <si>
    <t>Pozostałe aktywa obrotowe</t>
  </si>
  <si>
    <t xml:space="preserve">Nadwyżka wartości emisyjnej akcji powyżej ich wartości nominalnej </t>
  </si>
  <si>
    <t>Pozostałe kapitały</t>
  </si>
  <si>
    <t>Zyski zatrzymane</t>
  </si>
  <si>
    <t xml:space="preserve">Zobowiązania z tytułu leasingu finansowego </t>
  </si>
  <si>
    <t xml:space="preserve">Zobowiązania z tytułu odroczonego podatku dochodowego </t>
  </si>
  <si>
    <t>Przychody przyszłych okresów</t>
  </si>
  <si>
    <t>Pasywa razem</t>
  </si>
  <si>
    <t>GRUPA KAPITAŁOWA CYFROWY POLSAT S.A.</t>
  </si>
  <si>
    <r>
      <t xml:space="preserve">Zobowiązania z tytułu obligacji </t>
    </r>
    <r>
      <rPr>
        <i/>
        <sz val="11"/>
        <color theme="1"/>
        <rFont val="Calibri"/>
        <family val="2"/>
        <charset val="238"/>
        <scheme val="minor"/>
      </rPr>
      <t>Senior Notes</t>
    </r>
  </si>
  <si>
    <r>
      <t>Zobowiązania z tytułu obligacji</t>
    </r>
    <r>
      <rPr>
        <i/>
        <sz val="11"/>
        <color theme="1"/>
        <rFont val="Calibri"/>
        <family val="2"/>
        <charset val="238"/>
        <scheme val="minor"/>
      </rPr>
      <t xml:space="preserve"> Senior Notes</t>
    </r>
  </si>
  <si>
    <t>Przychody ze sprzedaży usług, produktów, towarów i materiałów</t>
  </si>
  <si>
    <t>Koszty operacyjne</t>
  </si>
  <si>
    <t>Pozostałe przychody / koszty operacyjne</t>
  </si>
  <si>
    <t>Podstawowy i rozwodniony zysk na jedną akcję w złotych</t>
  </si>
  <si>
    <t>Przychody z reklamy i sponsoringu</t>
  </si>
  <si>
    <t>Przychody od operatorów kablowych i satelitarnych</t>
  </si>
  <si>
    <t>Przychody ze sprzedaży sprzętu</t>
  </si>
  <si>
    <t>Pozostałe przychody ze sprzedaży</t>
  </si>
  <si>
    <t>Koszty produkcji telewizyjnej własnej i zewnętrznej oraz amortyzacja praw sportowych</t>
  </si>
  <si>
    <t>Koszty dystrybucji, marketingu, obsługi i utrzymania klienta</t>
  </si>
  <si>
    <t>Koszty windykacji, utworzenie odpisów aktualizujących wartość należności i koszt spisanych należności</t>
  </si>
  <si>
    <t>Koszt własny sprzedanego sprzętu</t>
  </si>
  <si>
    <t>Inne koszty</t>
  </si>
  <si>
    <t xml:space="preserve">za okres 3 miesięcy zakończony </t>
  </si>
  <si>
    <t>SKONSOLIDOWANY RACHUNEK ZYSKÓW I STRAT</t>
  </si>
  <si>
    <t>(w tys. PLN)</t>
  </si>
  <si>
    <t>SKONSOLIDOWANY BILANS
(w tys. PLN)</t>
  </si>
  <si>
    <t>Sprzedaż do stron trzecich</t>
  </si>
  <si>
    <t>Sprzedaż pomiędzy segmentami</t>
  </si>
  <si>
    <t>Przychody ze sprzedaży</t>
  </si>
  <si>
    <t xml:space="preserve">Nabycie rzeczowych aktywów trwałych, zestawów odbiorczych i innych wartości niematerialnych </t>
  </si>
  <si>
    <t>Zmiana</t>
  </si>
  <si>
    <t>WYŁĄCZENIA I KOREKTY KONSOLIDACYJNE</t>
  </si>
  <si>
    <t>RAZEM</t>
  </si>
  <si>
    <r>
      <t>Wskaźnik odpływu abonentów</t>
    </r>
    <r>
      <rPr>
        <b/>
        <vertAlign val="superscript"/>
        <sz val="11"/>
        <color rgb="FF000000"/>
        <rFont val="Calibri"/>
        <family val="2"/>
        <charset val="238"/>
        <scheme val="minor"/>
      </rPr>
      <t>2</t>
    </r>
    <r>
      <rPr>
        <b/>
        <sz val="11"/>
        <color rgb="FF000000"/>
        <rFont val="Calibri"/>
        <family val="2"/>
        <charset val="238"/>
        <scheme val="minor"/>
      </rPr>
      <t>, z czego:</t>
    </r>
  </si>
  <si>
    <r>
      <rPr>
        <vertAlign val="superscript"/>
        <sz val="9"/>
        <color theme="1"/>
        <rFont val="Calibri"/>
        <family val="2"/>
        <charset val="238"/>
        <scheme val="minor"/>
      </rPr>
      <t xml:space="preserve">2 </t>
    </r>
    <r>
      <rPr>
        <sz val="9"/>
        <color theme="1"/>
        <rFont val="Calibri"/>
        <family val="2"/>
        <charset val="238"/>
        <scheme val="minor"/>
      </rPr>
      <t xml:space="preserve">Wskaźnik odpływu abonentów definiujemy jako stosunek liczby umów rozwiązanych w okresie 12 miesięcy do średniorocznej liczby umów w tym 12 miesięcznym okresie. Liczba rozwiązanych umów jest pomniejszona o liczbę abonentów, którzy zawarli z nami ponownie umowę nie później niż z końcem tego 12 miesięcznego okresu oraz o liczbę abonentów, którzy posiadali więcej niż jedną umowę i dokonali rozwiązania jednej z nich, w zamian zobowiązując się do korzystania z usługi Multiroom. </t>
    </r>
  </si>
  <si>
    <r>
      <rPr>
        <vertAlign val="superscript"/>
        <sz val="9"/>
        <color theme="1"/>
        <rFont val="Calibri"/>
        <family val="2"/>
        <charset val="238"/>
        <scheme val="minor"/>
      </rPr>
      <t>3</t>
    </r>
    <r>
      <rPr>
        <sz val="9"/>
        <color theme="1"/>
        <rFont val="Calibri"/>
        <family val="2"/>
        <charset val="238"/>
        <scheme val="minor"/>
      </rPr>
      <t xml:space="preserve"> ARPU definiujemy jako średni przychód netto na abonenta, któremu świadczyliśmy usługi, obliczany poprzez podzielenie sumy przychodów netto, generowanych przez naszych abonentów na oferowane przez nas usługi płatnej telewizji cyfrowej w danym okresie przez średnią liczbę abonentów, którym świadczyliśmy usługi w danym okresie. </t>
    </r>
  </si>
  <si>
    <t>--</t>
  </si>
  <si>
    <t>*Pozycja ta obejmuje także nabycie zestawów odbiorczych w leasingu operacyjnym</t>
  </si>
  <si>
    <t>*</t>
  </si>
  <si>
    <t xml:space="preserve">GRUPA KAPITAŁOWA CYFROWY POLSAT S A </t>
  </si>
  <si>
    <t>Spłata odsetek od Cash Pool</t>
  </si>
  <si>
    <t>5</t>
  </si>
  <si>
    <t>31 grudnia 2012</t>
  </si>
  <si>
    <t>Polsat JimJam [JimJam]</t>
  </si>
  <si>
    <r>
      <t>1</t>
    </r>
    <r>
      <rPr>
        <sz val="9"/>
        <color theme="1"/>
        <rFont val="Calibri"/>
        <family val="2"/>
        <charset val="238"/>
        <scheme val="minor"/>
      </rPr>
      <t xml:space="preserve"> NAM, odsetek telewizyjnych gospodarstw domowych, które mają możliwość odbioru danego kanału; średnia arytmetyczna zasięgów miesięcznych</t>
    </r>
  </si>
  <si>
    <t>Amortyzacja</t>
  </si>
  <si>
    <t>Utrata wartości</t>
  </si>
  <si>
    <t>Zysk brutto za okres</t>
  </si>
  <si>
    <r>
      <t>Zysk netto przypadający na a</t>
    </r>
    <r>
      <rPr>
        <sz val="11"/>
        <color rgb="FF000000"/>
        <rFont val="Calibri"/>
        <family val="2"/>
        <charset val="238"/>
        <scheme val="minor"/>
      </rPr>
      <t>kcjonariuszy Jednostki Dominującej</t>
    </r>
  </si>
  <si>
    <t xml:space="preserve">Środki pieniężne z działalności operacyjnej </t>
  </si>
  <si>
    <t>Liczba abonentów usługi Multiroom na koniec okresu:</t>
  </si>
  <si>
    <t>-0,4 p.p.</t>
  </si>
  <si>
    <r>
      <t>Średni miesięczny przychód na abonenta</t>
    </r>
    <r>
      <rPr>
        <b/>
        <vertAlign val="superscript"/>
        <sz val="11"/>
        <color rgb="FF000000"/>
        <rFont val="Calibri"/>
        <family val="2"/>
        <charset val="238"/>
        <scheme val="minor"/>
      </rPr>
      <t xml:space="preserve">3 </t>
    </r>
    <r>
      <rPr>
        <b/>
        <sz val="11"/>
        <color rgb="FF000000"/>
        <rFont val="Calibri"/>
        <family val="2"/>
        <charset val="238"/>
        <scheme val="minor"/>
      </rPr>
      <t>(ARPU) (PLN), z czego:</t>
    </r>
  </si>
  <si>
    <t>4</t>
  </si>
  <si>
    <r>
      <t>Polsat Sport News</t>
    </r>
    <r>
      <rPr>
        <vertAlign val="superscript"/>
        <sz val="11"/>
        <color theme="1"/>
        <rFont val="Calibri"/>
        <family val="2"/>
        <charset val="238"/>
        <scheme val="minor"/>
      </rPr>
      <t>(2)</t>
    </r>
  </si>
  <si>
    <t>Polsat Crime &amp; Investigation Network</t>
  </si>
  <si>
    <r>
      <t>Polsat Biznes</t>
    </r>
    <r>
      <rPr>
        <vertAlign val="superscript"/>
        <sz val="11"/>
        <color theme="1"/>
        <rFont val="Calibri"/>
        <family val="2"/>
        <charset val="238"/>
        <scheme val="minor"/>
      </rPr>
      <t>(3)</t>
    </r>
  </si>
  <si>
    <r>
      <t>Polsat Futbol</t>
    </r>
    <r>
      <rPr>
        <vertAlign val="superscript"/>
        <sz val="11"/>
        <color theme="1"/>
        <rFont val="Calibri"/>
        <family val="2"/>
        <charset val="238"/>
        <scheme val="minor"/>
      </rPr>
      <t>(4)</t>
    </r>
  </si>
  <si>
    <r>
      <t>Polsat Food</t>
    </r>
    <r>
      <rPr>
        <vertAlign val="superscript"/>
        <sz val="11"/>
        <color theme="1"/>
        <rFont val="Calibri"/>
        <family val="2"/>
        <charset val="238"/>
        <scheme val="minor"/>
      </rPr>
      <t>(5)</t>
    </r>
  </si>
  <si>
    <r>
      <t>Polsat Viasat Explorer</t>
    </r>
    <r>
      <rPr>
        <vertAlign val="superscript"/>
        <sz val="11"/>
        <color theme="1"/>
        <rFont val="Calibri"/>
        <family val="2"/>
        <charset val="238"/>
        <scheme val="minor"/>
      </rPr>
      <t>(6)</t>
    </r>
  </si>
  <si>
    <r>
      <t>Polsat Viasat History</t>
    </r>
    <r>
      <rPr>
        <vertAlign val="superscript"/>
        <sz val="11"/>
        <color theme="1"/>
        <rFont val="Calibri"/>
        <family val="2"/>
        <charset val="238"/>
        <scheme val="minor"/>
      </rPr>
      <t>(6)</t>
    </r>
  </si>
  <si>
    <r>
      <t>Udział w rynku reklamy</t>
    </r>
    <r>
      <rPr>
        <b/>
        <vertAlign val="superscript"/>
        <sz val="11"/>
        <rFont val="Calibri"/>
        <family val="2"/>
        <charset val="238"/>
        <scheme val="minor"/>
      </rPr>
      <t>(7)</t>
    </r>
  </si>
  <si>
    <r>
      <t>(1)</t>
    </r>
    <r>
      <rPr>
        <sz val="9"/>
        <color theme="1"/>
        <rFont val="Calibri"/>
        <family val="2"/>
        <charset val="238"/>
        <scheme val="minor"/>
      </rPr>
      <t xml:space="preserve"> NAM, udział w oglądalności w grupie wszyscy 16-49 lat, cała doba</t>
    </r>
  </si>
  <si>
    <r>
      <t>(2)</t>
    </r>
    <r>
      <rPr>
        <sz val="9"/>
        <color theme="1"/>
        <rFont val="Calibri"/>
        <family val="2"/>
        <charset val="238"/>
        <scheme val="minor"/>
      </rPr>
      <t xml:space="preserve"> kanał monitorowany od listopada 2012 roku </t>
    </r>
  </si>
  <si>
    <r>
      <t>(3)</t>
    </r>
    <r>
      <rPr>
        <sz val="9"/>
        <color theme="1"/>
        <rFont val="Calibri"/>
        <family val="2"/>
        <charset val="238"/>
        <scheme val="minor"/>
      </rPr>
      <t xml:space="preserve"> do lutego 2013 roku kanał nadawał pod nazwą TV Biznes</t>
    </r>
  </si>
  <si>
    <r>
      <t>(4)</t>
    </r>
    <r>
      <rPr>
        <sz val="9"/>
        <color theme="1"/>
        <rFont val="Calibri"/>
        <family val="2"/>
        <charset val="238"/>
        <scheme val="minor"/>
      </rPr>
      <t xml:space="preserve"> kanał nadawał do końca maja 2012 roku</t>
    </r>
  </si>
  <si>
    <r>
      <t>(5)</t>
    </r>
    <r>
      <rPr>
        <sz val="9"/>
        <color theme="1"/>
        <rFont val="Calibri"/>
        <family val="2"/>
        <charset val="238"/>
        <scheme val="minor"/>
      </rPr>
      <t xml:space="preserve"> kanał nadaje od listopada 2012 roku</t>
    </r>
  </si>
  <si>
    <r>
      <t>(7)</t>
    </r>
    <r>
      <rPr>
        <sz val="9"/>
        <color theme="1"/>
        <rFont val="Calibri"/>
        <family val="2"/>
        <charset val="238"/>
        <scheme val="minor"/>
      </rPr>
      <t xml:space="preserve"> szacunki własne na podstawie danych Starlink</t>
    </r>
  </si>
  <si>
    <t>Polsat Sport News</t>
  </si>
  <si>
    <r>
      <t>2</t>
    </r>
    <r>
      <rPr>
        <sz val="9"/>
        <color theme="1"/>
        <rFont val="Calibri"/>
        <family val="2"/>
        <charset val="238"/>
        <scheme val="minor"/>
      </rPr>
      <t xml:space="preserve"> do lutego 2013 roku kanał nadawał pod nazwą TV Biznes</t>
    </r>
  </si>
  <si>
    <r>
      <t>3</t>
    </r>
    <r>
      <rPr>
        <sz val="9"/>
        <color theme="1"/>
        <rFont val="Calibri"/>
        <family val="2"/>
        <charset val="238"/>
        <scheme val="minor"/>
      </rPr>
      <t xml:space="preserve"> od czerwca 2012 roku zasięg łączny z Polsat Sport Extra HD (nowy kanał)</t>
    </r>
  </si>
  <si>
    <r>
      <t>4</t>
    </r>
    <r>
      <rPr>
        <sz val="9"/>
        <color theme="1"/>
        <rFont val="Calibri"/>
        <family val="2"/>
        <charset val="238"/>
        <scheme val="minor"/>
      </rPr>
      <t xml:space="preserve"> kanał nadawał do maja 2012 roku</t>
    </r>
  </si>
  <si>
    <r>
      <t>6</t>
    </r>
    <r>
      <rPr>
        <sz val="9"/>
        <color theme="1"/>
        <rFont val="Calibri"/>
        <family val="2"/>
        <charset val="238"/>
        <scheme val="minor"/>
      </rPr>
      <t xml:space="preserve"> kanał nadaje od listopada 2012 roku</t>
    </r>
  </si>
  <si>
    <r>
      <t xml:space="preserve">7 </t>
    </r>
    <r>
      <rPr>
        <sz val="9"/>
        <color theme="1"/>
        <rFont val="Calibri"/>
        <family val="2"/>
        <charset val="238"/>
        <scheme val="minor"/>
      </rPr>
      <t>kanały na mocy współpracy firm Telewizja Polsat oraz Viasat Broadcasting nadają od marca 2013 (wcześniejsze dane odnoszą się do zasięgu stacji przed rozpoczęciem współpracy z Telewizją Polsat)</t>
    </r>
  </si>
  <si>
    <r>
      <t xml:space="preserve">5 </t>
    </r>
    <r>
      <rPr>
        <sz val="9"/>
        <color theme="1"/>
        <rFont val="Calibri"/>
        <family val="2"/>
        <charset val="238"/>
        <scheme val="minor"/>
      </rPr>
      <t xml:space="preserve">dane tylko dla drugiego kwartału i pierwszego półrocza 2012 roku ze względu na późniejsze ujednolicenie ramówki z Polsat Sport </t>
    </r>
  </si>
  <si>
    <t>Pozostałe wpływy</t>
  </si>
  <si>
    <t>Koszty finansowe, netto</t>
  </si>
  <si>
    <t>Zysk / strata z działalności inwestycyjnej, netto</t>
  </si>
  <si>
    <t>Udział w zysku jednostki współkontrolowanej wycenianej metodą praw własności</t>
  </si>
  <si>
    <t>za okres 9 miesięcy zakończony</t>
  </si>
  <si>
    <t xml:space="preserve">za okres 9 miesięcy zakończony </t>
  </si>
  <si>
    <t>30 września 2013</t>
  </si>
  <si>
    <t>30 września 2012</t>
  </si>
  <si>
    <t>3 miesiące zakończone 30 września</t>
  </si>
  <si>
    <t>9 miesięcy zakończone 30 września</t>
  </si>
  <si>
    <t>Kapitał przypadający na akcjonariuszy Jedostki Dominującej</t>
  </si>
  <si>
    <t>Udziały niekontrolujące</t>
  </si>
  <si>
    <t>-</t>
  </si>
  <si>
    <t>Zysk z działalności inwestycyjnej</t>
  </si>
  <si>
    <t>Zmiana stanu zobowiązań, rezerw i przychodów przyszłych okresów</t>
  </si>
  <si>
    <t>Kompensata należności z tytułu podatku dochodowego z zobowiązaniami z tytułu VAT</t>
  </si>
  <si>
    <r>
      <t>Udział w zysku jednostki</t>
    </r>
    <r>
      <rPr>
        <sz val="11"/>
        <color theme="1"/>
        <rFont val="Calibri"/>
        <family val="2"/>
        <charset val="238"/>
        <scheme val="minor"/>
      </rPr>
      <t xml:space="preserve"> współkontrolowanej wycenianej</t>
    </r>
    <r>
      <rPr>
        <sz val="11"/>
        <color rgb="FF000000"/>
        <rFont val="Calibri"/>
        <family val="2"/>
        <charset val="238"/>
        <scheme val="minor"/>
      </rPr>
      <t xml:space="preserve"> metodą praw własności</t>
    </r>
  </si>
  <si>
    <t>Wpływy ze zbycia jednostek zależnych</t>
  </si>
  <si>
    <r>
      <t xml:space="preserve">4 </t>
    </r>
    <r>
      <rPr>
        <sz val="9"/>
        <color theme="1"/>
        <rFont val="Calibri"/>
        <family val="2"/>
        <charset val="238"/>
        <scheme val="minor"/>
      </rPr>
      <t>W tym 121.082 użytkowników naszej usługi MVNO i 11.219 naszych klientów, którzy zakupili usługę telefonii komórkowej Polkomtela w ramach cross promocji.</t>
    </r>
  </si>
  <si>
    <r>
      <t xml:space="preserve">5 </t>
    </r>
    <r>
      <rPr>
        <sz val="9"/>
        <color theme="1"/>
        <rFont val="Calibri"/>
        <family val="2"/>
        <charset val="238"/>
        <scheme val="minor"/>
      </rPr>
      <t>W tym 139.146 użytkowników naszej usługi MVNO i 5.142 naszych klientów, którzy zakupili usługę telefonii komórkowej Polkomtela w ramach cross promocji.</t>
    </r>
  </si>
  <si>
    <r>
      <t>TV4</t>
    </r>
    <r>
      <rPr>
        <vertAlign val="superscript"/>
        <sz val="11"/>
        <color theme="1"/>
        <rFont val="Calibri"/>
        <family val="2"/>
        <charset val="238"/>
        <scheme val="minor"/>
      </rPr>
      <t>(9)</t>
    </r>
  </si>
  <si>
    <r>
      <t>TV6</t>
    </r>
    <r>
      <rPr>
        <vertAlign val="superscript"/>
        <sz val="11"/>
        <color theme="1"/>
        <rFont val="Calibri"/>
        <family val="2"/>
        <charset val="238"/>
        <scheme val="minor"/>
      </rPr>
      <t>(9)</t>
    </r>
  </si>
  <si>
    <r>
      <t>Udział w oglądalności</t>
    </r>
    <r>
      <rPr>
        <b/>
        <vertAlign val="superscript"/>
        <sz val="11"/>
        <color theme="1"/>
        <rFont val="Calibri"/>
        <family val="2"/>
        <charset val="238"/>
        <scheme val="minor"/>
      </rPr>
      <t>(1), (10)</t>
    </r>
    <r>
      <rPr>
        <b/>
        <sz val="11"/>
        <color theme="1"/>
        <rFont val="Calibri"/>
        <family val="2"/>
        <charset val="238"/>
        <scheme val="minor"/>
      </rPr>
      <t>, w tym:</t>
    </r>
  </si>
  <si>
    <r>
      <t xml:space="preserve">    Kanały tematyczne</t>
    </r>
    <r>
      <rPr>
        <b/>
        <vertAlign val="superscript"/>
        <sz val="11"/>
        <color rgb="FF000000"/>
        <rFont val="Calibri"/>
        <family val="2"/>
        <charset val="238"/>
        <scheme val="minor"/>
      </rPr>
      <t>(10)</t>
    </r>
  </si>
  <si>
    <r>
      <t>(6)</t>
    </r>
    <r>
      <rPr>
        <sz val="9"/>
        <color theme="1"/>
        <rFont val="Calibri"/>
        <family val="2"/>
        <charset val="238"/>
        <scheme val="minor"/>
      </rPr>
      <t xml:space="preserve"> kanały nadają pod marką „Polsat” od marca 2013 roku, dane dla 1-3Q 2013 dotyczą okresu marzec-wrzesień</t>
    </r>
  </si>
  <si>
    <r>
      <t>(8)</t>
    </r>
    <r>
      <rPr>
        <sz val="9"/>
        <color theme="1"/>
        <rFont val="Calibri"/>
        <family val="2"/>
        <charset val="238"/>
        <scheme val="minor"/>
      </rPr>
      <t xml:space="preserve"> kanał nadaje od września 2013 roku</t>
    </r>
  </si>
  <si>
    <r>
      <t>(9)</t>
    </r>
    <r>
      <rPr>
        <sz val="9"/>
        <color theme="1"/>
        <rFont val="Calibri"/>
        <family val="2"/>
        <charset val="238"/>
        <scheme val="minor"/>
      </rPr>
      <t xml:space="preserve"> kanał wliczany do Grupy Polsat od września 2013, prezentowane dane dotyczą pełnych okresów nadawania ujętych w powyższej tabeli </t>
    </r>
  </si>
  <si>
    <r>
      <t>(10)</t>
    </r>
    <r>
      <rPr>
        <sz val="9"/>
        <color theme="1"/>
        <rFont val="Calibri"/>
        <family val="2"/>
        <charset val="238"/>
        <scheme val="minor"/>
      </rPr>
      <t xml:space="preserve"> licząc sumaryczne udziały Grupy Polsat i kanałów tematycznych uwzględniamy moment włączenia kanałów do naszego portfolio (udziały kanałów Polsat Viasat są wliczane od marca 2013,  a kanałów TV4 i TV6 od września 2013, pozostałe miesiące są liczone z zerową oglądalnością)</t>
    </r>
  </si>
  <si>
    <t>TV4</t>
  </si>
  <si>
    <t>TV6</t>
  </si>
  <si>
    <r>
      <t>Polsat Biznes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</si>
  <si>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Polsat Sport Extra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</si>
  <si>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Polsat Futbol</t>
    </r>
    <r>
      <rPr>
        <vertAlign val="superscript"/>
        <sz val="11"/>
        <color theme="1"/>
        <rFont val="Calibri"/>
        <family val="2"/>
        <charset val="238"/>
        <scheme val="minor"/>
      </rPr>
      <t>4</t>
    </r>
  </si>
  <si>
    <r>
      <t>Polsat Sport HD</t>
    </r>
    <r>
      <rPr>
        <vertAlign val="superscript"/>
        <sz val="11"/>
        <color theme="1"/>
        <rFont val="Calibri"/>
        <family val="2"/>
        <charset val="238"/>
        <scheme val="minor"/>
      </rPr>
      <t>5</t>
    </r>
  </si>
  <si>
    <r>
      <t>Polsat Food</t>
    </r>
    <r>
      <rPr>
        <vertAlign val="superscript"/>
        <sz val="11"/>
        <color theme="1"/>
        <rFont val="Calibri"/>
        <family val="2"/>
        <charset val="238"/>
        <scheme val="minor"/>
      </rPr>
      <t>6</t>
    </r>
  </si>
  <si>
    <r>
      <t>Polsat Viasat Explorer</t>
    </r>
    <r>
      <rPr>
        <vertAlign val="superscript"/>
        <sz val="11"/>
        <color theme="1"/>
        <rFont val="Calibri"/>
        <family val="2"/>
        <charset val="238"/>
        <scheme val="minor"/>
      </rPr>
      <t>7</t>
    </r>
  </si>
  <si>
    <r>
      <t>Polsat Viasat History</t>
    </r>
    <r>
      <rPr>
        <vertAlign val="superscript"/>
        <sz val="11"/>
        <color theme="1"/>
        <rFont val="Calibri"/>
        <family val="2"/>
        <charset val="238"/>
        <scheme val="minor"/>
      </rPr>
      <t>7</t>
    </r>
  </si>
  <si>
    <r>
      <t>Polsat Viasat Nature</t>
    </r>
    <r>
      <rPr>
        <vertAlign val="superscript"/>
        <sz val="11"/>
        <color theme="1"/>
        <rFont val="Calibri"/>
        <family val="2"/>
        <charset val="238"/>
        <scheme val="minor"/>
      </rPr>
      <t>8</t>
    </r>
  </si>
  <si>
    <r>
      <t>Polsat Romance</t>
    </r>
    <r>
      <rPr>
        <vertAlign val="superscript"/>
        <sz val="11"/>
        <color theme="1"/>
        <rFont val="Calibri"/>
        <family val="2"/>
        <charset val="238"/>
        <scheme val="minor"/>
      </rPr>
      <t>9</t>
    </r>
  </si>
  <si>
    <t xml:space="preserve"> -- </t>
  </si>
  <si>
    <r>
      <t xml:space="preserve">8 </t>
    </r>
    <r>
      <rPr>
        <sz val="9"/>
        <color theme="1"/>
        <rFont val="Calibri"/>
        <family val="2"/>
        <charset val="238"/>
        <scheme val="minor"/>
      </rPr>
      <t>kanał na mocy współpracy firm Telewizja Polsat oraz Viasat Broadcasting nadaje od marca 2013 (wcześniejsze dane odnoszą się do zasięgu stacji przed rozpoczęciem współpracy z Telewizją Polsat), przez pierwsze 7 miesięcy 2012 roku kanał nie nadawał</t>
    </r>
  </si>
  <si>
    <r>
      <t xml:space="preserve">9 </t>
    </r>
    <r>
      <rPr>
        <sz val="9"/>
        <color theme="1"/>
        <rFont val="Calibri"/>
        <family val="2"/>
        <charset val="238"/>
        <scheme val="minor"/>
      </rPr>
      <t>kanał nadaje od września 2013 roku</t>
    </r>
  </si>
  <si>
    <t>1,7 p.p.</t>
  </si>
  <si>
    <t>-2,2 p.p.</t>
  </si>
  <si>
    <r>
      <t>Polsat Viasat Nature</t>
    </r>
    <r>
      <rPr>
        <vertAlign val="superscript"/>
        <sz val="11"/>
        <color theme="1"/>
        <rFont val="Calibri"/>
        <family val="2"/>
        <charset val="238"/>
        <scheme val="minor"/>
      </rPr>
      <t>(6)</t>
    </r>
  </si>
  <si>
    <t>0,0 p.p.</t>
  </si>
  <si>
    <r>
      <t>Polsat Romans</t>
    </r>
    <r>
      <rPr>
        <vertAlign val="superscript"/>
        <sz val="11"/>
        <color theme="1"/>
        <rFont val="Calibri"/>
        <family val="2"/>
        <charset val="238"/>
        <scheme val="minor"/>
      </rPr>
      <t>(8)</t>
    </r>
  </si>
</sst>
</file>

<file path=xl/styles.xml><?xml version="1.0" encoding="utf-8"?>
<styleSheet xmlns="http://schemas.openxmlformats.org/spreadsheetml/2006/main">
  <numFmts count="6">
    <numFmt numFmtId="41" formatCode="_-* #,##0\ _z_ł_-;\-* #,##0\ _z_ł_-;_-* &quot;-&quot;\ _z_ł_-;_-@_-"/>
    <numFmt numFmtId="43" formatCode="_-* #,##0.00\ _z_ł_-;\-* #,##0.00\ _z_ł_-;_-* &quot;-&quot;??\ _z_ł_-;_-@_-"/>
    <numFmt numFmtId="164" formatCode="#,##0.0"/>
    <numFmt numFmtId="165" formatCode="0.0"/>
    <numFmt numFmtId="166" formatCode="0.0%"/>
    <numFmt numFmtId="167" formatCode="#\.##0"/>
  </numFmts>
  <fonts count="34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b/>
      <sz val="9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theme="1"/>
      <name val="Arial Narrow"/>
      <family val="2"/>
      <charset val="238"/>
    </font>
    <font>
      <b/>
      <vertAlign val="superscript"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vertAlign val="superscript"/>
      <sz val="11"/>
      <color rgb="FF000000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indexed="8"/>
      <name val="Arial Narrow"/>
      <family val="2"/>
      <charset val="238"/>
    </font>
    <font>
      <b/>
      <vertAlign val="superscript"/>
      <sz val="11"/>
      <color theme="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12"/>
      <color theme="9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b/>
      <sz val="9"/>
      <name val="Arial Narrow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vertAlign val="superscript"/>
      <sz val="11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mediumGray">
        <fgColor theme="0" tint="-4.9989318521683403E-2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mediumGray">
        <fgColor rgb="FFFFC000"/>
      </patternFill>
    </fill>
    <fill>
      <patternFill patternType="mediumGray">
        <fgColor rgb="FFFFC000"/>
        <bgColor theme="0" tint="-4.9989318521683403E-2"/>
      </patternFill>
    </fill>
    <fill>
      <patternFill patternType="mediumGray">
        <fgColor rgb="FFFFC000"/>
        <bgColor rgb="FFFFC000"/>
      </patternFill>
    </fill>
    <fill>
      <patternFill patternType="mediumGray">
        <fgColor rgb="FFFFC000"/>
        <bgColor theme="0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4">
    <xf numFmtId="0" fontId="0" fillId="0" borderId="0" xfId="0"/>
    <xf numFmtId="0" fontId="7" fillId="0" borderId="0" xfId="0" applyFont="1"/>
    <xf numFmtId="0" fontId="9" fillId="3" borderId="8" xfId="0" applyFont="1" applyFill="1" applyBorder="1" applyAlignment="1">
      <alignment vertical="center" wrapText="1"/>
    </xf>
    <xf numFmtId="0" fontId="10" fillId="3" borderId="6" xfId="0" applyFont="1" applyFill="1" applyBorder="1" applyAlignment="1">
      <alignment vertical="center" wrapText="1"/>
    </xf>
    <xf numFmtId="166" fontId="13" fillId="3" borderId="7" xfId="2" applyNumberFormat="1" applyFont="1" applyFill="1" applyBorder="1" applyAlignment="1">
      <alignment horizontal="right" vertical="center" wrapText="1"/>
    </xf>
    <xf numFmtId="166" fontId="14" fillId="3" borderId="10" xfId="2" applyNumberFormat="1" applyFont="1" applyFill="1" applyBorder="1" applyAlignment="1">
      <alignment horizontal="right" vertical="center" wrapText="1"/>
    </xf>
    <xf numFmtId="0" fontId="9" fillId="3" borderId="11" xfId="0" applyFont="1" applyFill="1" applyBorder="1" applyAlignment="1">
      <alignment vertical="center" wrapText="1"/>
    </xf>
    <xf numFmtId="166" fontId="14" fillId="3" borderId="12" xfId="2" applyNumberFormat="1" applyFont="1" applyFill="1" applyBorder="1" applyAlignment="1">
      <alignment horizontal="right" vertical="center" wrapText="1"/>
    </xf>
    <xf numFmtId="0" fontId="11" fillId="3" borderId="6" xfId="0" applyFont="1" applyFill="1" applyBorder="1" applyAlignment="1">
      <alignment vertical="center" wrapText="1"/>
    </xf>
    <xf numFmtId="166" fontId="13" fillId="3" borderId="12" xfId="2" applyNumberFormat="1" applyFont="1" applyFill="1" applyBorder="1" applyAlignment="1">
      <alignment horizontal="right" vertical="center" wrapText="1"/>
    </xf>
    <xf numFmtId="0" fontId="11" fillId="3" borderId="11" xfId="0" applyFont="1" applyFill="1" applyBorder="1" applyAlignment="1">
      <alignment vertical="center" wrapText="1"/>
    </xf>
    <xf numFmtId="0" fontId="14" fillId="3" borderId="10" xfId="0" quotePrefix="1" applyFont="1" applyFill="1" applyBorder="1" applyAlignment="1">
      <alignment horizontal="right" vertical="center" wrapText="1"/>
    </xf>
    <xf numFmtId="0" fontId="14" fillId="3" borderId="12" xfId="0" applyFont="1" applyFill="1" applyBorder="1" applyAlignment="1">
      <alignment horizontal="right" vertical="center" wrapText="1"/>
    </xf>
    <xf numFmtId="0" fontId="14" fillId="3" borderId="4" xfId="0" applyFont="1" applyFill="1" applyBorder="1" applyAlignment="1">
      <alignment horizontal="right" vertical="center" wrapText="1"/>
    </xf>
    <xf numFmtId="0" fontId="11" fillId="4" borderId="3" xfId="0" applyFont="1" applyFill="1" applyBorder="1" applyAlignment="1">
      <alignment horizontal="right" vertical="center" wrapText="1"/>
    </xf>
    <xf numFmtId="0" fontId="12" fillId="4" borderId="9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vertical="center" wrapText="1"/>
    </xf>
    <xf numFmtId="167" fontId="2" fillId="0" borderId="0" xfId="0" applyNumberFormat="1" applyFont="1" applyFill="1" applyBorder="1" applyAlignment="1">
      <alignment vertical="center"/>
    </xf>
    <xf numFmtId="0" fontId="11" fillId="3" borderId="8" xfId="0" applyFont="1" applyFill="1" applyBorder="1" applyAlignment="1">
      <alignment vertical="center" wrapText="1"/>
    </xf>
    <xf numFmtId="0" fontId="13" fillId="3" borderId="6" xfId="0" applyFont="1" applyFill="1" applyBorder="1" applyAlignment="1">
      <alignment vertical="center" wrapText="1"/>
    </xf>
    <xf numFmtId="0" fontId="9" fillId="3" borderId="8" xfId="0" applyFont="1" applyFill="1" applyBorder="1" applyAlignment="1">
      <alignment vertical="center"/>
    </xf>
    <xf numFmtId="10" fontId="13" fillId="2" borderId="13" xfId="2" applyNumberFormat="1" applyFont="1" applyFill="1" applyBorder="1" applyAlignment="1">
      <alignment horizontal="right" vertical="center" wrapText="1"/>
    </xf>
    <xf numFmtId="10" fontId="13" fillId="3" borderId="3" xfId="2" applyNumberFormat="1" applyFont="1" applyFill="1" applyBorder="1" applyAlignment="1">
      <alignment horizontal="right" vertical="center" wrapText="1"/>
    </xf>
    <xf numFmtId="10" fontId="13" fillId="3" borderId="9" xfId="2" applyNumberFormat="1" applyFont="1" applyFill="1" applyBorder="1" applyAlignment="1">
      <alignment horizontal="right" vertical="center" wrapText="1"/>
    </xf>
    <xf numFmtId="10" fontId="13" fillId="2" borderId="19" xfId="2" applyNumberFormat="1" applyFont="1" applyFill="1" applyBorder="1" applyAlignment="1">
      <alignment horizontal="right" vertical="center" wrapText="1"/>
    </xf>
    <xf numFmtId="10" fontId="13" fillId="3" borderId="5" xfId="2" applyNumberFormat="1" applyFont="1" applyFill="1" applyBorder="1" applyAlignment="1">
      <alignment horizontal="right" vertical="center" wrapText="1"/>
    </xf>
    <xf numFmtId="10" fontId="13" fillId="3" borderId="17" xfId="2" applyNumberFormat="1" applyFont="1" applyFill="1" applyBorder="1" applyAlignment="1">
      <alignment horizontal="right" vertical="center" wrapText="1"/>
    </xf>
    <xf numFmtId="10" fontId="13" fillId="2" borderId="8" xfId="2" applyNumberFormat="1" applyFont="1" applyFill="1" applyBorder="1" applyAlignment="1">
      <alignment horizontal="right" vertical="center" wrapText="1"/>
    </xf>
    <xf numFmtId="10" fontId="13" fillId="3" borderId="0" xfId="2" applyNumberFormat="1" applyFont="1" applyFill="1" applyBorder="1" applyAlignment="1">
      <alignment horizontal="right" vertical="center" wrapText="1"/>
    </xf>
    <xf numFmtId="10" fontId="13" fillId="3" borderId="10" xfId="2" applyNumberFormat="1" applyFont="1" applyFill="1" applyBorder="1" applyAlignment="1">
      <alignment horizontal="right" vertical="center" wrapText="1"/>
    </xf>
    <xf numFmtId="10" fontId="14" fillId="2" borderId="8" xfId="2" applyNumberFormat="1" applyFont="1" applyFill="1" applyBorder="1" applyAlignment="1">
      <alignment horizontal="right" vertical="center" wrapText="1"/>
    </xf>
    <xf numFmtId="10" fontId="14" fillId="3" borderId="0" xfId="2" applyNumberFormat="1" applyFont="1" applyFill="1" applyBorder="1" applyAlignment="1">
      <alignment horizontal="right" vertical="center" wrapText="1"/>
    </xf>
    <xf numFmtId="10" fontId="14" fillId="3" borderId="10" xfId="2" applyNumberFormat="1" applyFont="1" applyFill="1" applyBorder="1" applyAlignment="1">
      <alignment horizontal="right" vertical="center" wrapText="1"/>
    </xf>
    <xf numFmtId="0" fontId="9" fillId="3" borderId="13" xfId="0" applyFont="1" applyFill="1" applyBorder="1" applyAlignment="1">
      <alignment vertical="center"/>
    </xf>
    <xf numFmtId="166" fontId="14" fillId="3" borderId="9" xfId="2" applyNumberFormat="1" applyFont="1" applyFill="1" applyBorder="1" applyAlignment="1">
      <alignment vertical="center"/>
    </xf>
    <xf numFmtId="166" fontId="14" fillId="3" borderId="10" xfId="2" applyNumberFormat="1" applyFont="1" applyFill="1" applyBorder="1" applyAlignment="1">
      <alignment vertical="center"/>
    </xf>
    <xf numFmtId="166" fontId="14" fillId="3" borderId="10" xfId="1" applyNumberFormat="1" applyFont="1" applyFill="1" applyBorder="1" applyAlignment="1">
      <alignment vertical="center"/>
    </xf>
    <xf numFmtId="165" fontId="14" fillId="2" borderId="8" xfId="2" applyNumberFormat="1" applyFont="1" applyFill="1" applyBorder="1" applyAlignment="1">
      <alignment horizontal="right" vertical="center" wrapText="1"/>
    </xf>
    <xf numFmtId="165" fontId="14" fillId="3" borderId="0" xfId="2" applyNumberFormat="1" applyFont="1" applyFill="1" applyBorder="1" applyAlignment="1">
      <alignment horizontal="right" vertical="center" wrapText="1"/>
    </xf>
    <xf numFmtId="165" fontId="14" fillId="2" borderId="13" xfId="2" applyNumberFormat="1" applyFont="1" applyFill="1" applyBorder="1" applyAlignment="1">
      <alignment horizontal="right" vertical="center" wrapText="1"/>
    </xf>
    <xf numFmtId="165" fontId="14" fillId="3" borderId="3" xfId="2" applyNumberFormat="1" applyFont="1" applyFill="1" applyBorder="1" applyAlignment="1">
      <alignment horizontal="right" vertical="center" wrapText="1"/>
    </xf>
    <xf numFmtId="165" fontId="14" fillId="2" borderId="11" xfId="2" applyNumberFormat="1" applyFont="1" applyFill="1" applyBorder="1" applyAlignment="1">
      <alignment horizontal="right" vertical="center" wrapText="1"/>
    </xf>
    <xf numFmtId="165" fontId="14" fillId="3" borderId="4" xfId="2" applyNumberFormat="1" applyFont="1" applyFill="1" applyBorder="1" applyAlignment="1">
      <alignment horizontal="right" vertical="center" wrapText="1"/>
    </xf>
    <xf numFmtId="0" fontId="12" fillId="4" borderId="7" xfId="0" applyFont="1" applyFill="1" applyBorder="1" applyAlignment="1">
      <alignment horizontal="right" vertical="center" wrapText="1"/>
    </xf>
    <xf numFmtId="0" fontId="11" fillId="4" borderId="2" xfId="0" applyFont="1" applyFill="1" applyBorder="1" applyAlignment="1">
      <alignment horizontal="right" vertical="center" wrapText="1"/>
    </xf>
    <xf numFmtId="0" fontId="8" fillId="5" borderId="14" xfId="0" applyFont="1" applyFill="1" applyBorder="1" applyAlignment="1">
      <alignment horizontal="right" vertical="center"/>
    </xf>
    <xf numFmtId="0" fontId="8" fillId="5" borderId="1" xfId="0" applyFont="1" applyFill="1" applyBorder="1" applyAlignment="1">
      <alignment horizontal="right" vertical="center"/>
    </xf>
    <xf numFmtId="0" fontId="8" fillId="5" borderId="18" xfId="0" applyFont="1" applyFill="1" applyBorder="1" applyAlignment="1">
      <alignment horizontal="right" vertical="center"/>
    </xf>
    <xf numFmtId="0" fontId="7" fillId="3" borderId="13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11" fillId="3" borderId="13" xfId="0" applyFont="1" applyFill="1" applyBorder="1" applyAlignment="1">
      <alignment vertical="center"/>
    </xf>
    <xf numFmtId="0" fontId="11" fillId="3" borderId="6" xfId="0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3" fontId="11" fillId="3" borderId="2" xfId="0" applyNumberFormat="1" applyFont="1" applyFill="1" applyBorder="1" applyAlignment="1">
      <alignment horizontal="right" vertical="center"/>
    </xf>
    <xf numFmtId="3" fontId="10" fillId="3" borderId="3" xfId="0" applyNumberFormat="1" applyFont="1" applyFill="1" applyBorder="1" applyAlignment="1">
      <alignment horizontal="right" vertical="center"/>
    </xf>
    <xf numFmtId="3" fontId="7" fillId="2" borderId="8" xfId="0" applyNumberFormat="1" applyFont="1" applyFill="1" applyBorder="1" applyAlignment="1">
      <alignment horizontal="right" vertical="center"/>
    </xf>
    <xf numFmtId="3" fontId="7" fillId="3" borderId="0" xfId="0" applyNumberFormat="1" applyFont="1" applyFill="1" applyBorder="1" applyAlignment="1">
      <alignment horizontal="right" vertical="center"/>
    </xf>
    <xf numFmtId="3" fontId="9" fillId="3" borderId="0" xfId="0" applyNumberFormat="1" applyFont="1" applyFill="1" applyBorder="1" applyAlignment="1">
      <alignment horizontal="right" vertical="center"/>
    </xf>
    <xf numFmtId="3" fontId="9" fillId="3" borderId="3" xfId="0" applyNumberFormat="1" applyFont="1" applyFill="1" applyBorder="1" applyAlignment="1">
      <alignment horizontal="right" vertical="center"/>
    </xf>
    <xf numFmtId="3" fontId="10" fillId="3" borderId="2" xfId="0" applyNumberFormat="1" applyFont="1" applyFill="1" applyBorder="1" applyAlignment="1">
      <alignment horizontal="right" vertical="center"/>
    </xf>
    <xf numFmtId="166" fontId="10" fillId="3" borderId="9" xfId="2" applyNumberFormat="1" applyFont="1" applyFill="1" applyBorder="1" applyAlignment="1">
      <alignment vertical="center"/>
    </xf>
    <xf numFmtId="166" fontId="10" fillId="3" borderId="7" xfId="2" applyNumberFormat="1" applyFont="1" applyFill="1" applyBorder="1" applyAlignment="1">
      <alignment vertical="center"/>
    </xf>
    <xf numFmtId="166" fontId="7" fillId="3" borderId="10" xfId="2" applyNumberFormat="1" applyFont="1" applyFill="1" applyBorder="1" applyAlignment="1">
      <alignment vertical="center"/>
    </xf>
    <xf numFmtId="166" fontId="9" fillId="3" borderId="10" xfId="2" applyNumberFormat="1" applyFont="1" applyFill="1" applyBorder="1" applyAlignment="1">
      <alignment horizontal="right" vertical="center"/>
    </xf>
    <xf numFmtId="166" fontId="10" fillId="3" borderId="10" xfId="2" applyNumberFormat="1" applyFont="1" applyFill="1" applyBorder="1" applyAlignment="1">
      <alignment vertical="center"/>
    </xf>
    <xf numFmtId="166" fontId="7" fillId="3" borderId="10" xfId="2" applyNumberFormat="1" applyFont="1" applyFill="1" applyBorder="1" applyAlignment="1">
      <alignment horizontal="right" vertical="center"/>
    </xf>
    <xf numFmtId="3" fontId="13" fillId="2" borderId="6" xfId="0" applyNumberFormat="1" applyFont="1" applyFill="1" applyBorder="1" applyAlignment="1">
      <alignment horizontal="right" vertical="center" wrapText="1"/>
    </xf>
    <xf numFmtId="3" fontId="13" fillId="3" borderId="2" xfId="0" applyNumberFormat="1" applyFont="1" applyFill="1" applyBorder="1" applyAlignment="1">
      <alignment horizontal="right" vertical="center" wrapText="1"/>
    </xf>
    <xf numFmtId="3" fontId="14" fillId="2" borderId="8" xfId="0" applyNumberFormat="1" applyFont="1" applyFill="1" applyBorder="1" applyAlignment="1">
      <alignment horizontal="right" vertical="center" wrapText="1"/>
    </xf>
    <xf numFmtId="3" fontId="14" fillId="3" borderId="0" xfId="0" applyNumberFormat="1" applyFont="1" applyFill="1" applyBorder="1" applyAlignment="1">
      <alignment horizontal="right" vertical="center" wrapText="1"/>
    </xf>
    <xf numFmtId="3" fontId="14" fillId="2" borderId="11" xfId="0" applyNumberFormat="1" applyFont="1" applyFill="1" applyBorder="1" applyAlignment="1">
      <alignment horizontal="right" vertical="center" wrapText="1"/>
    </xf>
    <xf numFmtId="3" fontId="14" fillId="3" borderId="4" xfId="0" applyNumberFormat="1" applyFont="1" applyFill="1" applyBorder="1" applyAlignment="1">
      <alignment horizontal="right" vertical="center" wrapText="1"/>
    </xf>
    <xf numFmtId="3" fontId="13" fillId="3" borderId="4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3" fontId="7" fillId="2" borderId="0" xfId="0" applyNumberFormat="1" applyFont="1" applyFill="1" applyBorder="1" applyAlignment="1">
      <alignment horizontal="right" vertical="center"/>
    </xf>
    <xf numFmtId="3" fontId="10" fillId="2" borderId="2" xfId="0" applyNumberFormat="1" applyFont="1" applyFill="1" applyBorder="1" applyAlignment="1">
      <alignment horizontal="right" vertical="center"/>
    </xf>
    <xf numFmtId="0" fontId="10" fillId="8" borderId="6" xfId="0" applyFont="1" applyFill="1" applyBorder="1" applyAlignment="1">
      <alignment vertical="center"/>
    </xf>
    <xf numFmtId="3" fontId="10" fillId="9" borderId="2" xfId="0" applyNumberFormat="1" applyFont="1" applyFill="1" applyBorder="1" applyAlignment="1">
      <alignment horizontal="right" vertical="center"/>
    </xf>
    <xf numFmtId="3" fontId="10" fillId="8" borderId="2" xfId="0" applyNumberFormat="1" applyFont="1" applyFill="1" applyBorder="1" applyAlignment="1">
      <alignment horizontal="right" vertical="center"/>
    </xf>
    <xf numFmtId="0" fontId="10" fillId="10" borderId="6" xfId="0" applyFont="1" applyFill="1" applyBorder="1" applyAlignment="1">
      <alignment vertical="center"/>
    </xf>
    <xf numFmtId="3" fontId="10" fillId="10" borderId="2" xfId="0" applyNumberFormat="1" applyFont="1" applyFill="1" applyBorder="1" applyAlignment="1">
      <alignment horizontal="right" vertical="center"/>
    </xf>
    <xf numFmtId="0" fontId="10" fillId="3" borderId="13" xfId="0" applyFont="1" applyFill="1" applyBorder="1" applyAlignment="1">
      <alignment vertical="center"/>
    </xf>
    <xf numFmtId="3" fontId="7" fillId="2" borderId="4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vertical="center"/>
    </xf>
    <xf numFmtId="0" fontId="0" fillId="3" borderId="0" xfId="0" applyFill="1"/>
    <xf numFmtId="0" fontId="21" fillId="3" borderId="0" xfId="0" applyFont="1" applyFill="1" applyAlignment="1">
      <alignment vertical="center"/>
    </xf>
    <xf numFmtId="0" fontId="7" fillId="3" borderId="11" xfId="0" applyFont="1" applyFill="1" applyBorder="1" applyAlignment="1">
      <alignment vertical="center"/>
    </xf>
    <xf numFmtId="0" fontId="10" fillId="3" borderId="11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 wrapText="1"/>
    </xf>
    <xf numFmtId="3" fontId="7" fillId="3" borderId="4" xfId="0" applyNumberFormat="1" applyFont="1" applyFill="1" applyBorder="1" applyAlignment="1">
      <alignment horizontal="right" vertical="center"/>
    </xf>
    <xf numFmtId="166" fontId="10" fillId="8" borderId="7" xfId="2" applyNumberFormat="1" applyFont="1" applyFill="1" applyBorder="1" applyAlignment="1">
      <alignment vertical="center"/>
    </xf>
    <xf numFmtId="166" fontId="10" fillId="10" borderId="7" xfId="2" applyNumberFormat="1" applyFont="1" applyFill="1" applyBorder="1" applyAlignment="1">
      <alignment vertical="center"/>
    </xf>
    <xf numFmtId="0" fontId="8" fillId="5" borderId="2" xfId="0" applyFont="1" applyFill="1" applyBorder="1" applyAlignment="1">
      <alignment horizontal="right" vertical="center"/>
    </xf>
    <xf numFmtId="3" fontId="10" fillId="2" borderId="3" xfId="0" applyNumberFormat="1" applyFont="1" applyFill="1" applyBorder="1" applyAlignment="1">
      <alignment horizontal="right" vertical="center"/>
    </xf>
    <xf numFmtId="3" fontId="11" fillId="2" borderId="2" xfId="0" applyNumberFormat="1" applyFont="1" applyFill="1" applyBorder="1" applyAlignment="1">
      <alignment horizontal="right" vertical="center"/>
    </xf>
    <xf numFmtId="3" fontId="9" fillId="2" borderId="0" xfId="0" applyNumberFormat="1" applyFont="1" applyFill="1" applyBorder="1" applyAlignment="1">
      <alignment horizontal="right" vertical="center"/>
    </xf>
    <xf numFmtId="0" fontId="11" fillId="4" borderId="4" xfId="0" applyFont="1" applyFill="1" applyBorder="1" applyAlignment="1">
      <alignment horizontal="right" vertical="center" wrapText="1"/>
    </xf>
    <xf numFmtId="0" fontId="12" fillId="4" borderId="12" xfId="0" applyFont="1" applyFill="1" applyBorder="1" applyAlignment="1">
      <alignment horizontal="right" vertical="center" wrapText="1"/>
    </xf>
    <xf numFmtId="0" fontId="8" fillId="5" borderId="11" xfId="0" applyFont="1" applyFill="1" applyBorder="1" applyAlignment="1">
      <alignment horizontal="right" vertical="center"/>
    </xf>
    <xf numFmtId="3" fontId="7" fillId="2" borderId="3" xfId="0" applyNumberFormat="1" applyFont="1" applyFill="1" applyBorder="1" applyAlignment="1">
      <alignment horizontal="right" vertical="center"/>
    </xf>
    <xf numFmtId="3" fontId="7" fillId="3" borderId="3" xfId="0" applyNumberFormat="1" applyFont="1" applyFill="1" applyBorder="1" applyAlignment="1">
      <alignment horizontal="right" vertical="center"/>
    </xf>
    <xf numFmtId="166" fontId="7" fillId="3" borderId="9" xfId="2" applyNumberFormat="1" applyFont="1" applyFill="1" applyBorder="1" applyAlignment="1">
      <alignment vertical="center"/>
    </xf>
    <xf numFmtId="0" fontId="9" fillId="3" borderId="11" xfId="0" applyFont="1" applyFill="1" applyBorder="1" applyAlignment="1">
      <alignment vertical="center"/>
    </xf>
    <xf numFmtId="166" fontId="7" fillId="3" borderId="12" xfId="2" applyNumberFormat="1" applyFont="1" applyFill="1" applyBorder="1" applyAlignment="1">
      <alignment vertical="center"/>
    </xf>
    <xf numFmtId="3" fontId="9" fillId="2" borderId="3" xfId="0" applyNumberFormat="1" applyFont="1" applyFill="1" applyBorder="1" applyAlignment="1">
      <alignment horizontal="right" vertical="center"/>
    </xf>
    <xf numFmtId="3" fontId="9" fillId="2" borderId="4" xfId="0" applyNumberFormat="1" applyFont="1" applyFill="1" applyBorder="1" applyAlignment="1">
      <alignment horizontal="right" vertical="center"/>
    </xf>
    <xf numFmtId="3" fontId="9" fillId="3" borderId="4" xfId="0" applyNumberFormat="1" applyFont="1" applyFill="1" applyBorder="1" applyAlignment="1">
      <alignment horizontal="right" vertical="center"/>
    </xf>
    <xf numFmtId="0" fontId="11" fillId="11" borderId="6" xfId="0" applyFont="1" applyFill="1" applyBorder="1" applyAlignment="1">
      <alignment vertical="center"/>
    </xf>
    <xf numFmtId="3" fontId="11" fillId="9" borderId="2" xfId="0" applyNumberFormat="1" applyFont="1" applyFill="1" applyBorder="1" applyAlignment="1">
      <alignment horizontal="right" vertical="center"/>
    </xf>
    <xf numFmtId="3" fontId="11" fillId="11" borderId="2" xfId="0" applyNumberFormat="1" applyFont="1" applyFill="1" applyBorder="1" applyAlignment="1">
      <alignment horizontal="right" vertical="center"/>
    </xf>
    <xf numFmtId="166" fontId="10" fillId="11" borderId="7" xfId="2" applyNumberFormat="1" applyFont="1" applyFill="1" applyBorder="1" applyAlignment="1">
      <alignment vertical="center"/>
    </xf>
    <xf numFmtId="0" fontId="10" fillId="8" borderId="6" xfId="0" applyFont="1" applyFill="1" applyBorder="1" applyAlignment="1">
      <alignment vertical="center" wrapText="1"/>
    </xf>
    <xf numFmtId="3" fontId="11" fillId="8" borderId="2" xfId="0" applyNumberFormat="1" applyFont="1" applyFill="1" applyBorder="1" applyAlignment="1">
      <alignment vertical="center" wrapText="1"/>
    </xf>
    <xf numFmtId="3" fontId="7" fillId="2" borderId="0" xfId="0" applyNumberFormat="1" applyFont="1" applyFill="1" applyBorder="1" applyAlignment="1">
      <alignment horizontal="right" vertical="center" wrapText="1"/>
    </xf>
    <xf numFmtId="3" fontId="7" fillId="3" borderId="0" xfId="0" applyNumberFormat="1" applyFont="1" applyFill="1" applyBorder="1" applyAlignment="1">
      <alignment horizontal="right" vertical="center" wrapText="1"/>
    </xf>
    <xf numFmtId="3" fontId="10" fillId="3" borderId="0" xfId="0" applyNumberFormat="1" applyFont="1" applyFill="1" applyBorder="1" applyAlignment="1">
      <alignment horizontal="right" vertical="center" wrapText="1"/>
    </xf>
    <xf numFmtId="3" fontId="7" fillId="2" borderId="8" xfId="0" applyNumberFormat="1" applyFont="1" applyFill="1" applyBorder="1" applyAlignment="1">
      <alignment vertical="center" wrapText="1"/>
    </xf>
    <xf numFmtId="3" fontId="7" fillId="3" borderId="0" xfId="0" applyNumberFormat="1" applyFont="1" applyFill="1" applyBorder="1" applyAlignment="1">
      <alignment vertical="center" wrapText="1"/>
    </xf>
    <xf numFmtId="0" fontId="10" fillId="6" borderId="6" xfId="0" applyFont="1" applyFill="1" applyBorder="1" applyAlignment="1">
      <alignment vertical="center" wrapText="1"/>
    </xf>
    <xf numFmtId="166" fontId="10" fillId="6" borderId="7" xfId="2" applyNumberFormat="1" applyFont="1" applyFill="1" applyBorder="1" applyAlignment="1">
      <alignment vertical="center"/>
    </xf>
    <xf numFmtId="4" fontId="11" fillId="6" borderId="2" xfId="0" applyNumberFormat="1" applyFont="1" applyFill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1" fillId="3" borderId="13" xfId="0" applyFont="1" applyFill="1" applyBorder="1" applyAlignment="1">
      <alignment vertical="center" wrapText="1"/>
    </xf>
    <xf numFmtId="0" fontId="0" fillId="3" borderId="13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8" fillId="11" borderId="13" xfId="0" applyFont="1" applyFill="1" applyBorder="1" applyAlignment="1">
      <alignment vertical="center"/>
    </xf>
    <xf numFmtId="3" fontId="10" fillId="11" borderId="3" xfId="0" applyNumberFormat="1" applyFont="1" applyFill="1" applyBorder="1" applyAlignment="1">
      <alignment vertical="center"/>
    </xf>
    <xf numFmtId="3" fontId="10" fillId="9" borderId="13" xfId="0" applyNumberFormat="1" applyFont="1" applyFill="1" applyBorder="1" applyAlignment="1">
      <alignment vertical="center"/>
    </xf>
    <xf numFmtId="166" fontId="10" fillId="11" borderId="9" xfId="2" applyNumberFormat="1" applyFont="1" applyFill="1" applyBorder="1" applyAlignment="1">
      <alignment vertical="center"/>
    </xf>
    <xf numFmtId="0" fontId="8" fillId="11" borderId="11" xfId="0" applyFont="1" applyFill="1" applyBorder="1" applyAlignment="1">
      <alignment vertical="center"/>
    </xf>
    <xf numFmtId="166" fontId="10" fillId="11" borderId="4" xfId="2" applyNumberFormat="1" applyFont="1" applyFill="1" applyBorder="1" applyAlignment="1">
      <alignment vertical="center"/>
    </xf>
    <xf numFmtId="166" fontId="10" fillId="9" borderId="11" xfId="2" applyNumberFormat="1" applyFont="1" applyFill="1" applyBorder="1" applyAlignment="1">
      <alignment vertical="center"/>
    </xf>
    <xf numFmtId="3" fontId="23" fillId="0" borderId="0" xfId="0" applyNumberFormat="1" applyFont="1" applyAlignment="1">
      <alignment horizontal="right"/>
    </xf>
    <xf numFmtId="3" fontId="24" fillId="0" borderId="0" xfId="0" applyNumberFormat="1" applyFont="1" applyBorder="1" applyAlignment="1">
      <alignment horizontal="right"/>
    </xf>
    <xf numFmtId="3" fontId="23" fillId="0" borderId="0" xfId="0" applyNumberFormat="1" applyFont="1" applyBorder="1" applyAlignment="1">
      <alignment horizontal="right"/>
    </xf>
    <xf numFmtId="0" fontId="0" fillId="0" borderId="0" xfId="0" applyAlignment="1">
      <alignment vertical="center"/>
    </xf>
    <xf numFmtId="3" fontId="7" fillId="2" borderId="8" xfId="0" applyNumberFormat="1" applyFont="1" applyFill="1" applyBorder="1" applyAlignment="1">
      <alignment horizontal="right" vertical="center" wrapText="1"/>
    </xf>
    <xf numFmtId="3" fontId="10" fillId="2" borderId="8" xfId="0" applyNumberFormat="1" applyFont="1" applyFill="1" applyBorder="1" applyAlignment="1">
      <alignment horizontal="right" vertical="center"/>
    </xf>
    <xf numFmtId="3" fontId="7" fillId="2" borderId="11" xfId="0" applyNumberFormat="1" applyFont="1" applyFill="1" applyBorder="1" applyAlignment="1">
      <alignment horizontal="right" vertical="center" wrapText="1"/>
    </xf>
    <xf numFmtId="0" fontId="7" fillId="3" borderId="15" xfId="0" applyFont="1" applyFill="1" applyBorder="1" applyAlignment="1">
      <alignment vertical="center"/>
    </xf>
    <xf numFmtId="0" fontId="7" fillId="3" borderId="20" xfId="0" applyFont="1" applyFill="1" applyBorder="1" applyAlignment="1">
      <alignment vertical="center"/>
    </xf>
    <xf numFmtId="0" fontId="7" fillId="3" borderId="15" xfId="0" applyFont="1" applyFill="1" applyBorder="1" applyAlignment="1">
      <alignment vertical="center" wrapText="1"/>
    </xf>
    <xf numFmtId="0" fontId="7" fillId="3" borderId="20" xfId="0" applyFont="1" applyFill="1" applyBorder="1" applyAlignment="1">
      <alignment vertical="center" wrapText="1"/>
    </xf>
    <xf numFmtId="0" fontId="10" fillId="3" borderId="20" xfId="0" applyFont="1" applyFill="1" applyBorder="1" applyAlignment="1">
      <alignment vertical="center" wrapText="1"/>
    </xf>
    <xf numFmtId="0" fontId="7" fillId="3" borderId="16" xfId="0" applyFont="1" applyFill="1" applyBorder="1" applyAlignment="1">
      <alignment vertical="center" wrapText="1"/>
    </xf>
    <xf numFmtId="3" fontId="7" fillId="3" borderId="10" xfId="0" applyNumberFormat="1" applyFont="1" applyFill="1" applyBorder="1" applyAlignment="1">
      <alignment horizontal="right" vertical="center"/>
    </xf>
    <xf numFmtId="3" fontId="10" fillId="3" borderId="0" xfId="0" applyNumberFormat="1" applyFont="1" applyFill="1" applyBorder="1" applyAlignment="1">
      <alignment horizontal="right" vertical="center"/>
    </xf>
    <xf numFmtId="3" fontId="7" fillId="3" borderId="12" xfId="0" applyNumberFormat="1" applyFont="1" applyFill="1" applyBorder="1" applyAlignment="1">
      <alignment horizontal="right" vertical="center"/>
    </xf>
    <xf numFmtId="3" fontId="7" fillId="3" borderId="10" xfId="0" applyNumberFormat="1" applyFont="1" applyFill="1" applyBorder="1" applyAlignment="1">
      <alignment horizontal="right" vertical="center" wrapText="1"/>
    </xf>
    <xf numFmtId="3" fontId="7" fillId="3" borderId="4" xfId="0" applyNumberFormat="1" applyFont="1" applyFill="1" applyBorder="1" applyAlignment="1">
      <alignment horizontal="right" vertical="center" wrapText="1"/>
    </xf>
    <xf numFmtId="3" fontId="7" fillId="3" borderId="12" xfId="0" applyNumberFormat="1" applyFont="1" applyFill="1" applyBorder="1" applyAlignment="1">
      <alignment horizontal="right" vertical="center" wrapText="1"/>
    </xf>
    <xf numFmtId="3" fontId="10" fillId="3" borderId="10" xfId="0" applyNumberFormat="1" applyFont="1" applyFill="1" applyBorder="1" applyAlignment="1">
      <alignment horizontal="right" vertical="center"/>
    </xf>
    <xf numFmtId="3" fontId="10" fillId="3" borderId="10" xfId="0" applyNumberFormat="1" applyFont="1" applyFill="1" applyBorder="1" applyAlignment="1">
      <alignment horizontal="right" vertical="center" wrapText="1"/>
    </xf>
    <xf numFmtId="0" fontId="0" fillId="3" borderId="0" xfId="0" applyFill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5" borderId="11" xfId="0" applyFont="1" applyFill="1" applyBorder="1" applyAlignment="1">
      <alignment horizontal="right" vertical="center"/>
    </xf>
    <xf numFmtId="0" fontId="27" fillId="4" borderId="4" xfId="0" applyFont="1" applyFill="1" applyBorder="1" applyAlignment="1">
      <alignment horizontal="right" vertical="center" wrapText="1"/>
    </xf>
    <xf numFmtId="0" fontId="28" fillId="4" borderId="12" xfId="0" applyFont="1" applyFill="1" applyBorder="1" applyAlignment="1">
      <alignment horizontal="right" vertical="center" wrapText="1"/>
    </xf>
    <xf numFmtId="41" fontId="7" fillId="2" borderId="8" xfId="0" applyNumberFormat="1" applyFont="1" applyFill="1" applyBorder="1" applyAlignment="1">
      <alignment horizontal="right" vertical="center" wrapText="1"/>
    </xf>
    <xf numFmtId="41" fontId="7" fillId="3" borderId="0" xfId="0" applyNumberFormat="1" applyFont="1" applyFill="1" applyBorder="1" applyAlignment="1">
      <alignment horizontal="right" vertical="center" wrapText="1"/>
    </xf>
    <xf numFmtId="41" fontId="7" fillId="3" borderId="10" xfId="0" applyNumberFormat="1" applyFont="1" applyFill="1" applyBorder="1" applyAlignment="1">
      <alignment horizontal="right" vertical="center" wrapText="1"/>
    </xf>
    <xf numFmtId="0" fontId="10" fillId="3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horizontal="right" vertical="center" wrapText="1"/>
    </xf>
    <xf numFmtId="0" fontId="12" fillId="3" borderId="0" xfId="0" applyFont="1" applyFill="1" applyBorder="1" applyAlignment="1">
      <alignment horizontal="right" vertical="center" wrapText="1"/>
    </xf>
    <xf numFmtId="0" fontId="8" fillId="6" borderId="0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26" fillId="5" borderId="6" xfId="0" applyFont="1" applyFill="1" applyBorder="1" applyAlignment="1">
      <alignment horizontal="right" vertical="center"/>
    </xf>
    <xf numFmtId="0" fontId="27" fillId="4" borderId="2" xfId="0" applyFont="1" applyFill="1" applyBorder="1" applyAlignment="1">
      <alignment horizontal="right" vertical="center" wrapText="1"/>
    </xf>
    <xf numFmtId="0" fontId="28" fillId="4" borderId="7" xfId="0" applyFont="1" applyFill="1" applyBorder="1" applyAlignment="1">
      <alignment horizontal="right" vertical="center" wrapText="1"/>
    </xf>
    <xf numFmtId="0" fontId="0" fillId="0" borderId="0" xfId="0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horizontal="right" vertical="center" wrapText="1"/>
    </xf>
    <xf numFmtId="41" fontId="7" fillId="0" borderId="0" xfId="0" applyNumberFormat="1" applyFont="1" applyFill="1" applyBorder="1" applyAlignment="1">
      <alignment horizontal="right" vertical="center" wrapText="1"/>
    </xf>
    <xf numFmtId="3" fontId="10" fillId="0" borderId="0" xfId="0" applyNumberFormat="1" applyFont="1" applyFill="1" applyBorder="1" applyAlignment="1">
      <alignment horizontal="right" vertical="center" wrapText="1"/>
    </xf>
    <xf numFmtId="3" fontId="7" fillId="3" borderId="3" xfId="0" applyNumberFormat="1" applyFont="1" applyFill="1" applyBorder="1" applyAlignment="1">
      <alignment horizontal="right" vertical="center" wrapText="1"/>
    </xf>
    <xf numFmtId="0" fontId="10" fillId="8" borderId="13" xfId="0" applyFont="1" applyFill="1" applyBorder="1" applyAlignment="1">
      <alignment vertical="center" wrapText="1"/>
    </xf>
    <xf numFmtId="0" fontId="10" fillId="8" borderId="11" xfId="0" applyFont="1" applyFill="1" applyBorder="1" applyAlignment="1">
      <alignment vertical="center" wrapText="1"/>
    </xf>
    <xf numFmtId="3" fontId="11" fillId="8" borderId="4" xfId="0" applyNumberFormat="1" applyFont="1" applyFill="1" applyBorder="1" applyAlignment="1">
      <alignment vertical="center" wrapText="1"/>
    </xf>
    <xf numFmtId="3" fontId="10" fillId="3" borderId="3" xfId="0" applyNumberFormat="1" applyFont="1" applyFill="1" applyBorder="1" applyAlignment="1">
      <alignment horizontal="right" vertical="center" wrapText="1"/>
    </xf>
    <xf numFmtId="0" fontId="7" fillId="3" borderId="11" xfId="0" applyFont="1" applyFill="1" applyBorder="1" applyAlignment="1">
      <alignment vertical="center" wrapText="1"/>
    </xf>
    <xf numFmtId="0" fontId="10" fillId="8" borderId="8" xfId="0" applyFont="1" applyFill="1" applyBorder="1" applyAlignment="1">
      <alignment vertical="center" wrapText="1"/>
    </xf>
    <xf numFmtId="3" fontId="11" fillId="8" borderId="0" xfId="0" applyNumberFormat="1" applyFont="1" applyFill="1" applyBorder="1" applyAlignment="1">
      <alignment vertical="center" wrapText="1"/>
    </xf>
    <xf numFmtId="0" fontId="9" fillId="3" borderId="6" xfId="0" applyFont="1" applyFill="1" applyBorder="1" applyAlignment="1">
      <alignment vertical="center" wrapText="1"/>
    </xf>
    <xf numFmtId="3" fontId="7" fillId="3" borderId="2" xfId="0" applyNumberFormat="1" applyFont="1" applyFill="1" applyBorder="1" applyAlignment="1">
      <alignment horizontal="right" vertical="center" wrapText="1"/>
    </xf>
    <xf numFmtId="3" fontId="7" fillId="2" borderId="13" xfId="0" applyNumberFormat="1" applyFont="1" applyFill="1" applyBorder="1" applyAlignment="1">
      <alignment horizontal="right" vertical="center" wrapText="1"/>
    </xf>
    <xf numFmtId="3" fontId="11" fillId="11" borderId="3" xfId="0" applyNumberFormat="1" applyFont="1" applyFill="1" applyBorder="1" applyAlignment="1">
      <alignment vertical="center" wrapText="1"/>
    </xf>
    <xf numFmtId="3" fontId="11" fillId="3" borderId="4" xfId="0" applyNumberFormat="1" applyFont="1" applyFill="1" applyBorder="1" applyAlignment="1">
      <alignment vertical="center" wrapText="1"/>
    </xf>
    <xf numFmtId="0" fontId="7" fillId="3" borderId="13" xfId="0" applyFont="1" applyFill="1" applyBorder="1" applyAlignment="1">
      <alignment vertical="center" wrapText="1"/>
    </xf>
    <xf numFmtId="3" fontId="7" fillId="2" borderId="3" xfId="0" applyNumberFormat="1" applyFont="1" applyFill="1" applyBorder="1" applyAlignment="1">
      <alignment horizontal="right" vertical="center" wrapText="1"/>
    </xf>
    <xf numFmtId="3" fontId="7" fillId="2" borderId="4" xfId="0" applyNumberFormat="1" applyFont="1" applyFill="1" applyBorder="1" applyAlignment="1">
      <alignment horizontal="right" vertical="center" wrapText="1"/>
    </xf>
    <xf numFmtId="166" fontId="29" fillId="0" borderId="3" xfId="2" applyNumberFormat="1" applyFont="1" applyFill="1" applyBorder="1" applyAlignment="1">
      <alignment horizontal="right" vertical="center" wrapText="1" indent="1"/>
    </xf>
    <xf numFmtId="0" fontId="0" fillId="0" borderId="0" xfId="0" applyFill="1" applyBorder="1"/>
    <xf numFmtId="166" fontId="14" fillId="3" borderId="10" xfId="1" applyNumberFormat="1" applyFont="1" applyFill="1" applyBorder="1" applyAlignment="1">
      <alignment horizontal="right" vertical="center"/>
    </xf>
    <xf numFmtId="166" fontId="14" fillId="3" borderId="12" xfId="1" applyNumberFormat="1" applyFont="1" applyFill="1" applyBorder="1" applyAlignment="1">
      <alignment horizontal="right" vertical="center"/>
    </xf>
    <xf numFmtId="0" fontId="17" fillId="0" borderId="0" xfId="0" applyFont="1"/>
    <xf numFmtId="0" fontId="26" fillId="5" borderId="4" xfId="0" applyFont="1" applyFill="1" applyBorder="1" applyAlignment="1">
      <alignment horizontal="right" vertical="center"/>
    </xf>
    <xf numFmtId="3" fontId="10" fillId="2" borderId="0" xfId="0" applyNumberFormat="1" applyFont="1" applyFill="1" applyBorder="1" applyAlignment="1">
      <alignment horizontal="right" vertical="center"/>
    </xf>
    <xf numFmtId="3" fontId="7" fillId="2" borderId="13" xfId="0" applyNumberFormat="1" applyFont="1" applyFill="1" applyBorder="1" applyAlignment="1">
      <alignment horizontal="right" vertical="center"/>
    </xf>
    <xf numFmtId="3" fontId="7" fillId="3" borderId="9" xfId="0" applyNumberFormat="1" applyFont="1" applyFill="1" applyBorder="1" applyAlignment="1">
      <alignment horizontal="right" vertical="center"/>
    </xf>
    <xf numFmtId="3" fontId="7" fillId="3" borderId="9" xfId="0" applyNumberFormat="1" applyFont="1" applyFill="1" applyBorder="1" applyAlignment="1">
      <alignment horizontal="right" vertical="center" wrapText="1"/>
    </xf>
    <xf numFmtId="3" fontId="10" fillId="2" borderId="0" xfId="0" applyNumberFormat="1" applyFont="1" applyFill="1" applyBorder="1" applyAlignment="1">
      <alignment horizontal="right" vertical="center" wrapText="1"/>
    </xf>
    <xf numFmtId="41" fontId="7" fillId="2" borderId="0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 applyBorder="1" applyAlignment="1">
      <alignment horizontal="right" vertical="center"/>
    </xf>
    <xf numFmtId="166" fontId="10" fillId="8" borderId="12" xfId="2" applyNumberFormat="1" applyFont="1" applyFill="1" applyBorder="1" applyAlignment="1">
      <alignment vertical="center"/>
    </xf>
    <xf numFmtId="0" fontId="10" fillId="8" borderId="11" xfId="0" applyFont="1" applyFill="1" applyBorder="1" applyAlignment="1">
      <alignment vertical="center"/>
    </xf>
    <xf numFmtId="3" fontId="10" fillId="9" borderId="4" xfId="0" applyNumberFormat="1" applyFont="1" applyFill="1" applyBorder="1" applyAlignment="1">
      <alignment horizontal="right" vertical="center"/>
    </xf>
    <xf numFmtId="3" fontId="10" fillId="8" borderId="4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 applyAlignment="1">
      <alignment horizontal="right" vertical="center"/>
    </xf>
    <xf numFmtId="0" fontId="9" fillId="3" borderId="13" xfId="0" applyFont="1" applyFill="1" applyBorder="1"/>
    <xf numFmtId="0" fontId="9" fillId="3" borderId="8" xfId="0" applyFont="1" applyFill="1" applyBorder="1"/>
    <xf numFmtId="0" fontId="9" fillId="3" borderId="8" xfId="0" applyFont="1" applyFill="1" applyBorder="1" applyAlignment="1">
      <alignment wrapText="1"/>
    </xf>
    <xf numFmtId="0" fontId="9" fillId="3" borderId="11" xfId="0" applyFont="1" applyFill="1" applyBorder="1"/>
    <xf numFmtId="3" fontId="9" fillId="0" borderId="0" xfId="0" applyNumberFormat="1" applyFont="1" applyFill="1" applyBorder="1" applyAlignment="1">
      <alignment horizontal="right" vertical="center"/>
    </xf>
    <xf numFmtId="3" fontId="11" fillId="0" borderId="0" xfId="0" applyNumberFormat="1" applyFont="1" applyFill="1" applyBorder="1" applyAlignment="1">
      <alignment horizontal="right" vertical="center"/>
    </xf>
    <xf numFmtId="0" fontId="8" fillId="5" borderId="0" xfId="0" applyFont="1" applyFill="1" applyBorder="1" applyAlignment="1">
      <alignment horizontal="right" vertical="center"/>
    </xf>
    <xf numFmtId="3" fontId="13" fillId="2" borderId="2" xfId="0" applyNumberFormat="1" applyFont="1" applyFill="1" applyBorder="1" applyAlignment="1">
      <alignment horizontal="right" vertical="center" wrapText="1"/>
    </xf>
    <xf numFmtId="3" fontId="14" fillId="2" borderId="0" xfId="0" applyNumberFormat="1" applyFont="1" applyFill="1" applyBorder="1" applyAlignment="1">
      <alignment horizontal="right" vertical="center" wrapText="1"/>
    </xf>
    <xf numFmtId="3" fontId="14" fillId="2" borderId="4" xfId="0" applyNumberFormat="1" applyFont="1" applyFill="1" applyBorder="1" applyAlignment="1">
      <alignment horizontal="right" vertical="center" wrapText="1"/>
    </xf>
    <xf numFmtId="3" fontId="13" fillId="2" borderId="4" xfId="0" applyNumberFormat="1" applyFont="1" applyFill="1" applyBorder="1" applyAlignment="1">
      <alignment horizontal="right" vertical="center" wrapText="1"/>
    </xf>
    <xf numFmtId="0" fontId="14" fillId="2" borderId="4" xfId="0" applyFont="1" applyFill="1" applyBorder="1" applyAlignment="1">
      <alignment horizontal="right" vertical="center" wrapText="1"/>
    </xf>
    <xf numFmtId="0" fontId="7" fillId="3" borderId="0" xfId="0" applyFont="1" applyFill="1"/>
    <xf numFmtId="166" fontId="14" fillId="3" borderId="0" xfId="2" applyNumberFormat="1" applyFont="1" applyFill="1" applyBorder="1" applyAlignment="1">
      <alignment horizontal="right" vertical="center" wrapText="1"/>
    </xf>
    <xf numFmtId="165" fontId="13" fillId="2" borderId="6" xfId="0" applyNumberFormat="1" applyFont="1" applyFill="1" applyBorder="1" applyAlignment="1">
      <alignment horizontal="right" vertical="center" wrapText="1"/>
    </xf>
    <xf numFmtId="165" fontId="13" fillId="2" borderId="2" xfId="0" applyNumberFormat="1" applyFont="1" applyFill="1" applyBorder="1" applyAlignment="1">
      <alignment horizontal="right" vertical="center" wrapText="1"/>
    </xf>
    <xf numFmtId="166" fontId="14" fillId="3" borderId="4" xfId="2" applyNumberFormat="1" applyFont="1" applyFill="1" applyBorder="1" applyAlignment="1">
      <alignment horizontal="right" vertical="center" wrapText="1"/>
    </xf>
    <xf numFmtId="0" fontId="14" fillId="2" borderId="13" xfId="0" applyFont="1" applyFill="1" applyBorder="1" applyAlignment="1">
      <alignment horizontal="right" vertical="center" wrapText="1"/>
    </xf>
    <xf numFmtId="0" fontId="14" fillId="2" borderId="3" xfId="0" applyFont="1" applyFill="1" applyBorder="1" applyAlignment="1">
      <alignment horizontal="right" vertical="center" wrapText="1"/>
    </xf>
    <xf numFmtId="165" fontId="14" fillId="3" borderId="3" xfId="0" applyNumberFormat="1" applyFont="1" applyFill="1" applyBorder="1" applyAlignment="1">
      <alignment horizontal="right" vertical="center" wrapText="1"/>
    </xf>
    <xf numFmtId="166" fontId="14" fillId="3" borderId="9" xfId="2" applyNumberFormat="1" applyFont="1" applyFill="1" applyBorder="1" applyAlignment="1">
      <alignment horizontal="right" vertical="center" wrapText="1"/>
    </xf>
    <xf numFmtId="165" fontId="13" fillId="3" borderId="2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/>
    <xf numFmtId="0" fontId="7" fillId="0" borderId="0" xfId="0" applyFont="1" applyFill="1" applyBorder="1" applyAlignment="1"/>
    <xf numFmtId="0" fontId="0" fillId="0" borderId="0" xfId="0" applyFill="1"/>
    <xf numFmtId="41" fontId="7" fillId="3" borderId="4" xfId="0" applyNumberFormat="1" applyFont="1" applyFill="1" applyBorder="1" applyAlignment="1">
      <alignment horizontal="right" vertical="center" wrapText="1"/>
    </xf>
    <xf numFmtId="41" fontId="7" fillId="3" borderId="12" xfId="0" applyNumberFormat="1" applyFont="1" applyFill="1" applyBorder="1" applyAlignment="1">
      <alignment horizontal="right" vertical="center" wrapText="1"/>
    </xf>
    <xf numFmtId="3" fontId="11" fillId="9" borderId="6" xfId="0" applyNumberFormat="1" applyFont="1" applyFill="1" applyBorder="1" applyAlignment="1">
      <alignment vertical="center" wrapText="1"/>
    </xf>
    <xf numFmtId="3" fontId="11" fillId="9" borderId="13" xfId="0" applyNumberFormat="1" applyFont="1" applyFill="1" applyBorder="1" applyAlignment="1">
      <alignment vertical="center" wrapText="1"/>
    </xf>
    <xf numFmtId="3" fontId="11" fillId="2" borderId="11" xfId="0" applyNumberFormat="1" applyFont="1" applyFill="1" applyBorder="1" applyAlignment="1">
      <alignment vertical="center" wrapText="1"/>
    </xf>
    <xf numFmtId="3" fontId="10" fillId="2" borderId="13" xfId="0" applyNumberFormat="1" applyFont="1" applyFill="1" applyBorder="1" applyAlignment="1">
      <alignment vertical="center" wrapText="1"/>
    </xf>
    <xf numFmtId="3" fontId="10" fillId="2" borderId="8" xfId="0" applyNumberFormat="1" applyFont="1" applyFill="1" applyBorder="1" applyAlignment="1">
      <alignment vertical="center" wrapText="1"/>
    </xf>
    <xf numFmtId="3" fontId="7" fillId="2" borderId="11" xfId="0" applyNumberFormat="1" applyFont="1" applyFill="1" applyBorder="1" applyAlignment="1">
      <alignment vertical="center" wrapText="1"/>
    </xf>
    <xf numFmtId="3" fontId="11" fillId="9" borderId="8" xfId="0" applyNumberFormat="1" applyFont="1" applyFill="1" applyBorder="1" applyAlignment="1">
      <alignment vertical="center" wrapText="1"/>
    </xf>
    <xf numFmtId="3" fontId="7" fillId="2" borderId="6" xfId="0" applyNumberFormat="1" applyFont="1" applyFill="1" applyBorder="1" applyAlignment="1">
      <alignment vertical="center" wrapText="1"/>
    </xf>
    <xf numFmtId="3" fontId="11" fillId="9" borderId="11" xfId="0" applyNumberFormat="1" applyFont="1" applyFill="1" applyBorder="1" applyAlignment="1">
      <alignment vertical="center" wrapText="1"/>
    </xf>
    <xf numFmtId="4" fontId="11" fillId="7" borderId="6" xfId="0" applyNumberFormat="1" applyFont="1" applyFill="1" applyBorder="1" applyAlignment="1">
      <alignment vertical="center" wrapText="1"/>
    </xf>
    <xf numFmtId="0" fontId="11" fillId="4" borderId="12" xfId="0" applyFont="1" applyFill="1" applyBorder="1" applyAlignment="1">
      <alignment horizontal="right" vertical="center" wrapText="1"/>
    </xf>
    <xf numFmtId="166" fontId="11" fillId="8" borderId="7" xfId="2" applyNumberFormat="1" applyFont="1" applyFill="1" applyBorder="1" applyAlignment="1">
      <alignment vertical="center" wrapText="1"/>
    </xf>
    <xf numFmtId="166" fontId="7" fillId="3" borderId="10" xfId="2" applyNumberFormat="1" applyFont="1" applyFill="1" applyBorder="1" applyAlignment="1">
      <alignment horizontal="right" vertical="center" wrapText="1"/>
    </xf>
    <xf numFmtId="166" fontId="11" fillId="11" borderId="9" xfId="2" applyNumberFormat="1" applyFont="1" applyFill="1" applyBorder="1" applyAlignment="1">
      <alignment vertical="center" wrapText="1"/>
    </xf>
    <xf numFmtId="166" fontId="7" fillId="3" borderId="9" xfId="2" applyNumberFormat="1" applyFont="1" applyFill="1" applyBorder="1" applyAlignment="1">
      <alignment horizontal="right" vertical="center" wrapText="1"/>
    </xf>
    <xf numFmtId="166" fontId="7" fillId="3" borderId="12" xfId="2" applyNumberFormat="1" applyFont="1" applyFill="1" applyBorder="1" applyAlignment="1">
      <alignment horizontal="right" vertical="center" wrapText="1"/>
    </xf>
    <xf numFmtId="166" fontId="11" fillId="8" borderId="9" xfId="2" applyNumberFormat="1" applyFont="1" applyFill="1" applyBorder="1" applyAlignment="1">
      <alignment vertical="center" wrapText="1"/>
    </xf>
    <xf numFmtId="166" fontId="11" fillId="3" borderId="9" xfId="2" applyNumberFormat="1" applyFont="1" applyFill="1" applyBorder="1" applyAlignment="1">
      <alignment vertical="center" wrapText="1"/>
    </xf>
    <xf numFmtId="166" fontId="11" fillId="3" borderId="10" xfId="2" applyNumberFormat="1" applyFont="1" applyFill="1" applyBorder="1" applyAlignment="1">
      <alignment vertical="center" wrapText="1"/>
    </xf>
    <xf numFmtId="166" fontId="7" fillId="3" borderId="12" xfId="2" applyNumberFormat="1" applyFont="1" applyFill="1" applyBorder="1" applyAlignment="1">
      <alignment vertical="center" wrapText="1"/>
    </xf>
    <xf numFmtId="166" fontId="11" fillId="8" borderId="10" xfId="2" applyNumberFormat="1" applyFont="1" applyFill="1" applyBorder="1" applyAlignment="1">
      <alignment vertical="center" wrapText="1"/>
    </xf>
    <xf numFmtId="166" fontId="9" fillId="3" borderId="7" xfId="2" applyNumberFormat="1" applyFont="1" applyFill="1" applyBorder="1" applyAlignment="1">
      <alignment vertical="center" wrapText="1"/>
    </xf>
    <xf numFmtId="166" fontId="11" fillId="8" borderId="12" xfId="2" applyNumberFormat="1" applyFont="1" applyFill="1" applyBorder="1" applyAlignment="1">
      <alignment vertical="center" wrapText="1"/>
    </xf>
    <xf numFmtId="166" fontId="7" fillId="3" borderId="10" xfId="2" applyNumberFormat="1" applyFont="1" applyFill="1" applyBorder="1" applyAlignment="1">
      <alignment vertical="center" wrapText="1"/>
    </xf>
    <xf numFmtId="166" fontId="11" fillId="6" borderId="7" xfId="2" applyNumberFormat="1" applyFont="1" applyFill="1" applyBorder="1" applyAlignment="1">
      <alignment vertical="center" wrapText="1"/>
    </xf>
    <xf numFmtId="9" fontId="10" fillId="3" borderId="9" xfId="2" applyFont="1" applyFill="1" applyBorder="1" applyAlignment="1">
      <alignment vertical="center"/>
    </xf>
    <xf numFmtId="41" fontId="7" fillId="2" borderId="11" xfId="0" applyNumberFormat="1" applyFont="1" applyFill="1" applyBorder="1" applyAlignment="1">
      <alignment horizontal="right" vertical="center" wrapText="1"/>
    </xf>
    <xf numFmtId="166" fontId="13" fillId="3" borderId="4" xfId="0" applyNumberFormat="1" applyFont="1" applyFill="1" applyBorder="1" applyAlignment="1">
      <alignment horizontal="right" vertical="center" wrapText="1"/>
    </xf>
    <xf numFmtId="166" fontId="14" fillId="3" borderId="0" xfId="0" applyNumberFormat="1" applyFont="1" applyFill="1" applyBorder="1" applyAlignment="1">
      <alignment horizontal="right" vertical="center" wrapText="1"/>
    </xf>
    <xf numFmtId="166" fontId="14" fillId="3" borderId="4" xfId="0" applyNumberFormat="1" applyFont="1" applyFill="1" applyBorder="1" applyAlignment="1">
      <alignment horizontal="right" vertical="center" wrapText="1"/>
    </xf>
    <xf numFmtId="166" fontId="13" fillId="2" borderId="11" xfId="0" applyNumberFormat="1" applyFont="1" applyFill="1" applyBorder="1" applyAlignment="1">
      <alignment horizontal="right" vertical="center" wrapText="1"/>
    </xf>
    <xf numFmtId="166" fontId="13" fillId="2" borderId="4" xfId="0" applyNumberFormat="1" applyFont="1" applyFill="1" applyBorder="1" applyAlignment="1">
      <alignment horizontal="right" vertical="center" wrapText="1"/>
    </xf>
    <xf numFmtId="166" fontId="14" fillId="2" borderId="8" xfId="0" applyNumberFormat="1" applyFont="1" applyFill="1" applyBorder="1" applyAlignment="1">
      <alignment horizontal="right" vertical="center" wrapText="1"/>
    </xf>
    <xf numFmtId="166" fontId="14" fillId="2" borderId="0" xfId="0" applyNumberFormat="1" applyFont="1" applyFill="1" applyBorder="1" applyAlignment="1">
      <alignment horizontal="right" vertical="center" wrapText="1"/>
    </xf>
    <xf numFmtId="166" fontId="14" fillId="2" borderId="11" xfId="0" applyNumberFormat="1" applyFont="1" applyFill="1" applyBorder="1" applyAlignment="1">
      <alignment horizontal="right" vertical="center" wrapText="1"/>
    </xf>
    <xf numFmtId="166" fontId="14" fillId="2" borderId="4" xfId="0" applyNumberFormat="1" applyFont="1" applyFill="1" applyBorder="1" applyAlignment="1">
      <alignment horizontal="right" vertical="center" wrapText="1"/>
    </xf>
    <xf numFmtId="0" fontId="7" fillId="12" borderId="20" xfId="0" applyFont="1" applyFill="1" applyBorder="1" applyAlignment="1">
      <alignment wrapText="1"/>
    </xf>
    <xf numFmtId="0" fontId="7" fillId="12" borderId="16" xfId="0" applyFont="1" applyFill="1" applyBorder="1" applyAlignment="1">
      <alignment wrapText="1"/>
    </xf>
    <xf numFmtId="0" fontId="16" fillId="0" borderId="0" xfId="0" applyFont="1"/>
    <xf numFmtId="0" fontId="16" fillId="0" borderId="0" xfId="0" applyFont="1" applyAlignment="1"/>
    <xf numFmtId="165" fontId="14" fillId="2" borderId="11" xfId="0" applyNumberFormat="1" applyFont="1" applyFill="1" applyBorder="1" applyAlignment="1">
      <alignment horizontal="right" vertical="center" wrapText="1"/>
    </xf>
    <xf numFmtId="3" fontId="14" fillId="0" borderId="0" xfId="0" applyNumberFormat="1" applyFont="1" applyFill="1" applyBorder="1" applyAlignment="1">
      <alignment horizontal="right" vertical="center" wrapText="1"/>
    </xf>
    <xf numFmtId="166" fontId="14" fillId="0" borderId="0" xfId="0" applyNumberFormat="1" applyFont="1" applyFill="1" applyBorder="1" applyAlignment="1">
      <alignment horizontal="right" vertical="center" wrapText="1"/>
    </xf>
    <xf numFmtId="3" fontId="13" fillId="0" borderId="0" xfId="0" applyNumberFormat="1" applyFont="1" applyFill="1" applyBorder="1" applyAlignment="1">
      <alignment horizontal="right" vertical="center" wrapText="1"/>
    </xf>
    <xf numFmtId="166" fontId="13" fillId="0" borderId="0" xfId="0" applyNumberFormat="1" applyFont="1" applyFill="1" applyBorder="1" applyAlignment="1">
      <alignment horizontal="right" vertical="center" wrapText="1"/>
    </xf>
    <xf numFmtId="0" fontId="13" fillId="0" borderId="0" xfId="0" quotePrefix="1" applyFont="1" applyFill="1" applyBorder="1" applyAlignment="1">
      <alignment horizontal="right" vertical="center" wrapText="1"/>
    </xf>
    <xf numFmtId="0" fontId="14" fillId="0" borderId="0" xfId="0" quotePrefix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right" vertical="center" wrapText="1"/>
    </xf>
    <xf numFmtId="165" fontId="13" fillId="0" borderId="0" xfId="0" applyNumberFormat="1" applyFont="1" applyFill="1" applyBorder="1" applyAlignment="1">
      <alignment horizontal="right" vertical="center" wrapText="1"/>
    </xf>
    <xf numFmtId="165" fontId="14" fillId="0" borderId="0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vertical="center"/>
    </xf>
    <xf numFmtId="165" fontId="14" fillId="3" borderId="0" xfId="0" applyNumberFormat="1" applyFont="1" applyFill="1" applyBorder="1" applyAlignment="1">
      <alignment horizontal="right" vertical="center" wrapText="1"/>
    </xf>
    <xf numFmtId="10" fontId="13" fillId="0" borderId="0" xfId="2" applyNumberFormat="1" applyFont="1" applyFill="1" applyBorder="1" applyAlignment="1">
      <alignment horizontal="right" vertical="center" wrapText="1"/>
    </xf>
    <xf numFmtId="10" fontId="14" fillId="0" borderId="0" xfId="2" applyNumberFormat="1" applyFont="1" applyFill="1" applyBorder="1" applyAlignment="1">
      <alignment horizontal="right" vertical="center" wrapText="1"/>
    </xf>
    <xf numFmtId="166" fontId="13" fillId="0" borderId="0" xfId="3" applyNumberFormat="1" applyFont="1" applyFill="1" applyBorder="1" applyAlignment="1">
      <alignment horizontal="right" vertical="center" wrapText="1"/>
    </xf>
    <xf numFmtId="166" fontId="14" fillId="3" borderId="10" xfId="2" applyNumberFormat="1" applyFont="1" applyFill="1" applyBorder="1" applyAlignment="1">
      <alignment horizontal="right" vertical="center"/>
    </xf>
    <xf numFmtId="164" fontId="10" fillId="11" borderId="12" xfId="2" quotePrefix="1" applyNumberFormat="1" applyFont="1" applyFill="1" applyBorder="1" applyAlignment="1">
      <alignment horizontal="right" vertical="center"/>
    </xf>
    <xf numFmtId="165" fontId="10" fillId="11" borderId="12" xfId="0" quotePrefix="1" applyNumberFormat="1" applyFont="1" applyFill="1" applyBorder="1" applyAlignment="1">
      <alignment horizontal="right" vertical="center"/>
    </xf>
    <xf numFmtId="166" fontId="7" fillId="3" borderId="12" xfId="2" applyNumberFormat="1" applyFont="1" applyFill="1" applyBorder="1" applyAlignment="1">
      <alignment horizontal="right" vertical="center"/>
    </xf>
    <xf numFmtId="3" fontId="31" fillId="2" borderId="4" xfId="0" applyNumberFormat="1" applyFont="1" applyFill="1" applyBorder="1" applyAlignment="1">
      <alignment horizontal="right" vertical="center" wrapText="1"/>
    </xf>
    <xf numFmtId="3" fontId="31" fillId="3" borderId="4" xfId="0" applyNumberFormat="1" applyFont="1" applyFill="1" applyBorder="1" applyAlignment="1">
      <alignment horizontal="right" vertical="center" wrapText="1"/>
    </xf>
    <xf numFmtId="0" fontId="31" fillId="0" borderId="0" xfId="0" applyFont="1"/>
    <xf numFmtId="3" fontId="31" fillId="0" borderId="0" xfId="0" applyNumberFormat="1" applyFont="1"/>
    <xf numFmtId="3" fontId="32" fillId="2" borderId="6" xfId="0" applyNumberFormat="1" applyFont="1" applyFill="1" applyBorder="1" applyAlignment="1">
      <alignment vertical="center"/>
    </xf>
    <xf numFmtId="3" fontId="33" fillId="2" borderId="2" xfId="0" quotePrefix="1" applyNumberFormat="1" applyFont="1" applyFill="1" applyBorder="1" applyAlignment="1">
      <alignment vertical="center"/>
    </xf>
    <xf numFmtId="3" fontId="32" fillId="2" borderId="2" xfId="0" applyNumberFormat="1" applyFont="1" applyFill="1" applyBorder="1" applyAlignment="1">
      <alignment vertical="center"/>
    </xf>
    <xf numFmtId="3" fontId="32" fillId="0" borderId="2" xfId="0" applyNumberFormat="1" applyFont="1" applyFill="1" applyBorder="1" applyAlignment="1">
      <alignment vertical="center"/>
    </xf>
    <xf numFmtId="3" fontId="32" fillId="3" borderId="4" xfId="0" applyNumberFormat="1" applyFont="1" applyFill="1" applyBorder="1" applyAlignment="1">
      <alignment vertical="center"/>
    </xf>
    <xf numFmtId="3" fontId="33" fillId="3" borderId="2" xfId="0" quotePrefix="1" applyNumberFormat="1" applyFont="1" applyFill="1" applyBorder="1" applyAlignment="1">
      <alignment vertical="center"/>
    </xf>
    <xf numFmtId="0" fontId="10" fillId="3" borderId="15" xfId="0" applyFont="1" applyFill="1" applyBorder="1" applyAlignment="1">
      <alignment vertical="center" wrapText="1"/>
    </xf>
    <xf numFmtId="0" fontId="11" fillId="3" borderId="20" xfId="0" applyFont="1" applyFill="1" applyBorder="1" applyAlignment="1">
      <alignment vertical="center" wrapText="1"/>
    </xf>
    <xf numFmtId="0" fontId="7" fillId="3" borderId="15" xfId="0" applyFont="1" applyFill="1" applyBorder="1"/>
    <xf numFmtId="0" fontId="7" fillId="3" borderId="20" xfId="0" applyFont="1" applyFill="1" applyBorder="1"/>
    <xf numFmtId="0" fontId="7" fillId="3" borderId="16" xfId="0" applyFont="1" applyFill="1" applyBorder="1"/>
    <xf numFmtId="0" fontId="16" fillId="0" borderId="0" xfId="0" applyFont="1" applyAlignment="1">
      <alignment horizontal="left"/>
    </xf>
    <xf numFmtId="166" fontId="10" fillId="3" borderId="7" xfId="3" applyNumberFormat="1" applyFont="1" applyFill="1" applyBorder="1" applyAlignment="1">
      <alignment horizontal="right" vertical="center"/>
    </xf>
    <xf numFmtId="166" fontId="13" fillId="2" borderId="6" xfId="3" applyNumberFormat="1" applyFont="1" applyFill="1" applyBorder="1" applyAlignment="1">
      <alignment horizontal="right" vertical="center" wrapText="1"/>
    </xf>
    <xf numFmtId="166" fontId="13" fillId="3" borderId="2" xfId="3" applyNumberFormat="1" applyFont="1" applyFill="1" applyBorder="1" applyAlignment="1">
      <alignment horizontal="right" vertical="center" wrapText="1"/>
    </xf>
    <xf numFmtId="166" fontId="13" fillId="3" borderId="7" xfId="3" applyNumberFormat="1" applyFont="1" applyFill="1" applyBorder="1" applyAlignment="1">
      <alignment horizontal="right" vertical="center" wrapText="1"/>
    </xf>
    <xf numFmtId="0" fontId="13" fillId="3" borderId="12" xfId="0" applyFont="1" applyFill="1" applyBorder="1" applyAlignment="1">
      <alignment horizontal="right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6" fillId="0" borderId="0" xfId="0" applyFont="1" applyFill="1" applyAlignment="1">
      <alignment horizontal="left" wrapText="1"/>
    </xf>
    <xf numFmtId="0" fontId="11" fillId="3" borderId="15" xfId="0" applyFont="1" applyFill="1" applyBorder="1" applyAlignment="1">
      <alignment horizontal="left" vertical="center" wrapText="1"/>
    </xf>
    <xf numFmtId="0" fontId="11" fillId="3" borderId="16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left" vertical="center" wrapText="1"/>
    </xf>
    <xf numFmtId="0" fontId="13" fillId="3" borderId="16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</cellXfs>
  <cellStyles count="4">
    <cellStyle name="Dziesiętny" xfId="1" builtinId="3"/>
    <cellStyle name="Normalny" xfId="0" builtinId="0"/>
    <cellStyle name="Procentowy" xfId="2" builtinId="5"/>
    <cellStyle name="Procentowy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36"/>
  <sheetViews>
    <sheetView showGridLines="0" zoomScaleNormal="100" workbookViewId="0">
      <pane ySplit="3" topLeftCell="A4" activePane="bottomLeft" state="frozen"/>
      <selection pane="bottomLeft" activeCell="A4" sqref="A4:XFD4"/>
    </sheetView>
  </sheetViews>
  <sheetFormatPr defaultRowHeight="14.25"/>
  <cols>
    <col min="1" max="1" width="1.625" customWidth="1"/>
    <col min="2" max="2" width="53.75" customWidth="1"/>
    <col min="3" max="8" width="15.625" customWidth="1"/>
  </cols>
  <sheetData>
    <row r="1" spans="2:8" ht="50.25" customHeight="1" thickBot="1">
      <c r="B1" s="85" t="s">
        <v>109</v>
      </c>
      <c r="C1" s="84"/>
      <c r="D1" s="84"/>
      <c r="E1" s="84"/>
      <c r="F1" s="84"/>
      <c r="G1" s="84"/>
      <c r="H1" s="84"/>
    </row>
    <row r="2" spans="2:8" ht="20.25" customHeight="1" thickBot="1">
      <c r="B2" s="122" t="s">
        <v>126</v>
      </c>
      <c r="C2" s="318" t="s">
        <v>125</v>
      </c>
      <c r="D2" s="319"/>
      <c r="E2" s="320"/>
      <c r="F2" s="318" t="s">
        <v>182</v>
      </c>
      <c r="G2" s="319"/>
      <c r="H2" s="320"/>
    </row>
    <row r="3" spans="2:8" ht="20.25" customHeight="1" thickBot="1">
      <c r="B3" s="10" t="s">
        <v>127</v>
      </c>
      <c r="C3" s="98" t="s">
        <v>184</v>
      </c>
      <c r="D3" s="96" t="s">
        <v>185</v>
      </c>
      <c r="E3" s="248" t="s">
        <v>68</v>
      </c>
      <c r="F3" s="98" t="s">
        <v>184</v>
      </c>
      <c r="G3" s="96" t="s">
        <v>185</v>
      </c>
      <c r="H3" s="97" t="s">
        <v>68</v>
      </c>
    </row>
    <row r="4" spans="2:8" ht="30" customHeight="1" thickBot="1">
      <c r="B4" s="111" t="s">
        <v>112</v>
      </c>
      <c r="C4" s="238">
        <f>SUM(C5:C9)</f>
        <v>677310</v>
      </c>
      <c r="D4" s="112">
        <f>SUM(D5:D9)</f>
        <v>644541</v>
      </c>
      <c r="E4" s="249">
        <f>(C4-D4)/D4</f>
        <v>5.0840830916885037E-2</v>
      </c>
      <c r="F4" s="238">
        <f>SUM(F5:F9)</f>
        <v>2110320</v>
      </c>
      <c r="G4" s="112">
        <f>SUM(G5:G9)</f>
        <v>2027599</v>
      </c>
      <c r="H4" s="90">
        <f>(F4-G4)/G4</f>
        <v>4.0797514695953191E-2</v>
      </c>
    </row>
    <row r="5" spans="2:8" ht="20.25" customHeight="1">
      <c r="B5" s="142" t="s">
        <v>49</v>
      </c>
      <c r="C5" s="137">
        <v>460839</v>
      </c>
      <c r="D5" s="114">
        <v>434894</v>
      </c>
      <c r="E5" s="250">
        <f t="shared" ref="E5:E31" si="0">(C5-D5)/D5</f>
        <v>5.9658215565172201E-2</v>
      </c>
      <c r="F5" s="137">
        <v>1365277</v>
      </c>
      <c r="G5" s="114">
        <v>1287449</v>
      </c>
      <c r="H5" s="101">
        <f t="shared" ref="H5:H31" si="1">(F5-G5)/G5</f>
        <v>6.0451326615656234E-2</v>
      </c>
    </row>
    <row r="6" spans="2:8" ht="20.25" customHeight="1">
      <c r="B6" s="143" t="s">
        <v>116</v>
      </c>
      <c r="C6" s="137">
        <v>171755</v>
      </c>
      <c r="D6" s="114">
        <v>162831</v>
      </c>
      <c r="E6" s="250">
        <f t="shared" si="0"/>
        <v>5.4805288919186151E-2</v>
      </c>
      <c r="F6" s="137">
        <v>582604</v>
      </c>
      <c r="G6" s="114">
        <v>602779</v>
      </c>
      <c r="H6" s="62">
        <f t="shared" si="1"/>
        <v>-3.3469978217555686E-2</v>
      </c>
    </row>
    <row r="7" spans="2:8" ht="20.25" customHeight="1">
      <c r="B7" s="143" t="s">
        <v>117</v>
      </c>
      <c r="C7" s="137">
        <v>22874</v>
      </c>
      <c r="D7" s="114">
        <v>23799</v>
      </c>
      <c r="E7" s="250">
        <f t="shared" si="0"/>
        <v>-3.8867179293247615E-2</v>
      </c>
      <c r="F7" s="137">
        <v>72244</v>
      </c>
      <c r="G7" s="114">
        <v>70679</v>
      </c>
      <c r="H7" s="62">
        <f t="shared" si="1"/>
        <v>2.2142361946264094E-2</v>
      </c>
    </row>
    <row r="8" spans="2:8" ht="20.25" customHeight="1">
      <c r="B8" s="143" t="s">
        <v>118</v>
      </c>
      <c r="C8" s="137">
        <v>7156</v>
      </c>
      <c r="D8" s="114">
        <v>2595</v>
      </c>
      <c r="E8" s="250">
        <f t="shared" si="0"/>
        <v>1.7576107899807323</v>
      </c>
      <c r="F8" s="137">
        <v>32020</v>
      </c>
      <c r="G8" s="114">
        <v>11507</v>
      </c>
      <c r="H8" s="62">
        <f t="shared" si="1"/>
        <v>1.7826540366733292</v>
      </c>
    </row>
    <row r="9" spans="2:8" ht="20.25" customHeight="1" thickBot="1">
      <c r="B9" s="145" t="s">
        <v>119</v>
      </c>
      <c r="C9" s="137">
        <v>14686</v>
      </c>
      <c r="D9" s="114">
        <v>20422</v>
      </c>
      <c r="E9" s="250">
        <f t="shared" si="0"/>
        <v>-0.28087356772108513</v>
      </c>
      <c r="F9" s="137">
        <v>58175</v>
      </c>
      <c r="G9" s="114">
        <v>55185</v>
      </c>
      <c r="H9" s="103">
        <f t="shared" si="1"/>
        <v>5.418138987043581E-2</v>
      </c>
    </row>
    <row r="10" spans="2:8" ht="30" customHeight="1" thickBot="1">
      <c r="B10" s="178" t="s">
        <v>113</v>
      </c>
      <c r="C10" s="239">
        <f>SUM(C11:C21)</f>
        <v>-510660</v>
      </c>
      <c r="D10" s="188">
        <f>SUM(D11:D21)</f>
        <v>-444926</v>
      </c>
      <c r="E10" s="251">
        <f t="shared" si="0"/>
        <v>0.14774142216907979</v>
      </c>
      <c r="F10" s="239">
        <f>SUM(F11:F21)</f>
        <v>-1566003</v>
      </c>
      <c r="G10" s="188">
        <f>SUM(G11:G21)</f>
        <v>-1409144</v>
      </c>
      <c r="H10" s="110">
        <f t="shared" si="1"/>
        <v>0.11131509625701845</v>
      </c>
    </row>
    <row r="11" spans="2:8" ht="20.25" customHeight="1">
      <c r="B11" s="190" t="s">
        <v>1</v>
      </c>
      <c r="C11" s="187">
        <v>-101174</v>
      </c>
      <c r="D11" s="177">
        <v>-77318</v>
      </c>
      <c r="E11" s="252">
        <f t="shared" si="0"/>
        <v>0.30854393543547426</v>
      </c>
      <c r="F11" s="187">
        <v>-302850</v>
      </c>
      <c r="G11" s="177">
        <v>-274581</v>
      </c>
      <c r="H11" s="101">
        <f t="shared" si="1"/>
        <v>0.10295322691664754</v>
      </c>
    </row>
    <row r="12" spans="2:8" ht="30" customHeight="1">
      <c r="B12" s="88" t="s">
        <v>120</v>
      </c>
      <c r="C12" s="137">
        <v>-87586</v>
      </c>
      <c r="D12" s="114">
        <v>-66029</v>
      </c>
      <c r="E12" s="250">
        <f t="shared" ref="E12" si="2">(C12-D12)/D12</f>
        <v>0.32647775977222132</v>
      </c>
      <c r="F12" s="137">
        <v>-266137</v>
      </c>
      <c r="G12" s="114">
        <v>-249536</v>
      </c>
      <c r="H12" s="62">
        <f t="shared" ref="H12" si="3">(F12-G12)/G12</f>
        <v>6.6527474993588104E-2</v>
      </c>
    </row>
    <row r="13" spans="2:8" ht="20.25" customHeight="1">
      <c r="B13" s="88" t="s">
        <v>121</v>
      </c>
      <c r="C13" s="137">
        <v>-79293</v>
      </c>
      <c r="D13" s="114">
        <v>-73661</v>
      </c>
      <c r="E13" s="250">
        <f t="shared" si="0"/>
        <v>7.6458370100867493E-2</v>
      </c>
      <c r="F13" s="137">
        <v>-239597</v>
      </c>
      <c r="G13" s="114">
        <v>-216992</v>
      </c>
      <c r="H13" s="62">
        <f t="shared" si="1"/>
        <v>0.10417434744138032</v>
      </c>
    </row>
    <row r="14" spans="2:8" ht="20.25" customHeight="1">
      <c r="B14" s="88" t="s">
        <v>52</v>
      </c>
      <c r="C14" s="137">
        <v>-64865</v>
      </c>
      <c r="D14" s="114">
        <v>-60238</v>
      </c>
      <c r="E14" s="250">
        <f t="shared" si="0"/>
        <v>7.6811979149374154E-2</v>
      </c>
      <c r="F14" s="137">
        <v>-187826</v>
      </c>
      <c r="G14" s="114">
        <v>-171355</v>
      </c>
      <c r="H14" s="62">
        <f t="shared" si="1"/>
        <v>9.612208572845847E-2</v>
      </c>
    </row>
    <row r="15" spans="2:8" ht="20.25" customHeight="1">
      <c r="B15" s="88" t="s">
        <v>3</v>
      </c>
      <c r="C15" s="137">
        <v>-40377</v>
      </c>
      <c r="D15" s="114">
        <v>-38907</v>
      </c>
      <c r="E15" s="250">
        <f t="shared" si="0"/>
        <v>3.7782404194617938E-2</v>
      </c>
      <c r="F15" s="137">
        <v>-125410</v>
      </c>
      <c r="G15" s="114">
        <v>-119778</v>
      </c>
      <c r="H15" s="62">
        <f t="shared" si="1"/>
        <v>4.7020320927048373E-2</v>
      </c>
    </row>
    <row r="16" spans="2:8" ht="20.25" customHeight="1">
      <c r="B16" s="88" t="s">
        <v>2</v>
      </c>
      <c r="C16" s="137">
        <v>-36937</v>
      </c>
      <c r="D16" s="114">
        <v>-39448</v>
      </c>
      <c r="E16" s="250">
        <f t="shared" si="0"/>
        <v>-6.3653417156763328E-2</v>
      </c>
      <c r="F16" s="137">
        <v>-114476</v>
      </c>
      <c r="G16" s="114">
        <v>-109324</v>
      </c>
      <c r="H16" s="62">
        <f t="shared" si="1"/>
        <v>4.7125974168526583E-2</v>
      </c>
    </row>
    <row r="17" spans="2:8" ht="20.25" customHeight="1">
      <c r="B17" s="88" t="s">
        <v>51</v>
      </c>
      <c r="C17" s="137">
        <v>-30554</v>
      </c>
      <c r="D17" s="114">
        <v>-28132</v>
      </c>
      <c r="E17" s="250">
        <f t="shared" si="0"/>
        <v>8.6094127683776486E-2</v>
      </c>
      <c r="F17" s="137">
        <v>-97240</v>
      </c>
      <c r="G17" s="114">
        <v>-80759</v>
      </c>
      <c r="H17" s="62">
        <f t="shared" si="1"/>
        <v>0.20407632585841826</v>
      </c>
    </row>
    <row r="18" spans="2:8" ht="20.25" customHeight="1">
      <c r="B18" s="88" t="s">
        <v>123</v>
      </c>
      <c r="C18" s="137">
        <v>-10598</v>
      </c>
      <c r="D18" s="114">
        <v>-6985</v>
      </c>
      <c r="E18" s="250">
        <f t="shared" si="0"/>
        <v>0.51725125268432359</v>
      </c>
      <c r="F18" s="137">
        <v>-53351</v>
      </c>
      <c r="G18" s="114">
        <v>-20049</v>
      </c>
      <c r="H18" s="62">
        <f t="shared" si="1"/>
        <v>1.6610304753354281</v>
      </c>
    </row>
    <row r="19" spans="2:8" ht="20.25" customHeight="1">
      <c r="B19" s="88" t="s">
        <v>62</v>
      </c>
      <c r="C19" s="137">
        <v>-19229</v>
      </c>
      <c r="D19" s="114">
        <v>-11196</v>
      </c>
      <c r="E19" s="250">
        <f>(C19-D19)/D19</f>
        <v>0.71748838871025367</v>
      </c>
      <c r="F19" s="137">
        <v>-51737</v>
      </c>
      <c r="G19" s="114">
        <v>-32838</v>
      </c>
      <c r="H19" s="62">
        <f>(F19-G19)/G19</f>
        <v>0.5755222607954199</v>
      </c>
    </row>
    <row r="20" spans="2:8" ht="30" customHeight="1">
      <c r="B20" s="88" t="s">
        <v>122</v>
      </c>
      <c r="C20" s="137">
        <v>-5312</v>
      </c>
      <c r="D20" s="114">
        <v>-5363</v>
      </c>
      <c r="E20" s="250">
        <f t="shared" si="0"/>
        <v>-9.509602834234571E-3</v>
      </c>
      <c r="F20" s="137">
        <v>-20990</v>
      </c>
      <c r="G20" s="114">
        <v>-19668</v>
      </c>
      <c r="H20" s="62">
        <f t="shared" si="1"/>
        <v>6.7215781980882655E-2</v>
      </c>
    </row>
    <row r="21" spans="2:8" ht="15.75" thickBot="1">
      <c r="B21" s="182" t="s">
        <v>124</v>
      </c>
      <c r="C21" s="139">
        <v>-34735</v>
      </c>
      <c r="D21" s="150">
        <v>-37649</v>
      </c>
      <c r="E21" s="253">
        <f t="shared" si="0"/>
        <v>-7.7399134107147605E-2</v>
      </c>
      <c r="F21" s="139">
        <v>-106389</v>
      </c>
      <c r="G21" s="150">
        <v>-114264</v>
      </c>
      <c r="H21" s="103">
        <f t="shared" si="1"/>
        <v>-6.8919344675488339E-2</v>
      </c>
    </row>
    <row r="22" spans="2:8" ht="30" customHeight="1" thickBot="1">
      <c r="B22" s="87" t="s">
        <v>114</v>
      </c>
      <c r="C22" s="240">
        <v>36782</v>
      </c>
      <c r="D22" s="189">
        <v>-1956</v>
      </c>
      <c r="E22" s="313" t="s">
        <v>95</v>
      </c>
      <c r="F22" s="240">
        <v>38733</v>
      </c>
      <c r="G22" s="189">
        <v>-4725</v>
      </c>
      <c r="H22" s="313" t="s">
        <v>95</v>
      </c>
    </row>
    <row r="23" spans="2:8" ht="30" customHeight="1" thickBot="1">
      <c r="B23" s="178" t="s">
        <v>50</v>
      </c>
      <c r="C23" s="239">
        <f>C4+C10+C22</f>
        <v>203432</v>
      </c>
      <c r="D23" s="184">
        <f>D4+D10+D22</f>
        <v>197659</v>
      </c>
      <c r="E23" s="254">
        <f>(C23-D23)/D23</f>
        <v>2.9206866370871047E-2</v>
      </c>
      <c r="F23" s="239">
        <f>F4+F10+F22</f>
        <v>583050</v>
      </c>
      <c r="G23" s="184">
        <f>G4+G10+G22</f>
        <v>613730</v>
      </c>
      <c r="H23" s="90">
        <f>(F23-G23)/G23</f>
        <v>-4.9989409023511969E-2</v>
      </c>
    </row>
    <row r="24" spans="2:8" ht="30" customHeight="1">
      <c r="B24" s="122" t="s">
        <v>180</v>
      </c>
      <c r="C24" s="241">
        <v>7356</v>
      </c>
      <c r="D24" s="181">
        <v>5333</v>
      </c>
      <c r="E24" s="255">
        <f t="shared" si="0"/>
        <v>0.37933620851303207</v>
      </c>
      <c r="F24" s="241">
        <v>11938</v>
      </c>
      <c r="G24" s="181">
        <v>9320</v>
      </c>
      <c r="H24" s="64">
        <f t="shared" si="1"/>
        <v>0.28090128755364807</v>
      </c>
    </row>
    <row r="25" spans="2:8" ht="30" customHeight="1">
      <c r="B25" s="18" t="s">
        <v>179</v>
      </c>
      <c r="C25" s="242">
        <v>-10708</v>
      </c>
      <c r="D25" s="115">
        <v>-5265</v>
      </c>
      <c r="E25" s="256">
        <f t="shared" si="0"/>
        <v>1.0338081671415005</v>
      </c>
      <c r="F25" s="242">
        <v>-193181</v>
      </c>
      <c r="G25" s="115">
        <v>-67652</v>
      </c>
      <c r="H25" s="64">
        <f t="shared" si="1"/>
        <v>1.8555105540117069</v>
      </c>
    </row>
    <row r="26" spans="2:8" ht="30" customHeight="1" thickBot="1">
      <c r="B26" s="182" t="s">
        <v>181</v>
      </c>
      <c r="C26" s="243">
        <v>749</v>
      </c>
      <c r="D26" s="150">
        <v>543</v>
      </c>
      <c r="E26" s="257">
        <f t="shared" si="0"/>
        <v>0.37937384898710863</v>
      </c>
      <c r="F26" s="243">
        <v>2329</v>
      </c>
      <c r="G26" s="150">
        <v>2044</v>
      </c>
      <c r="H26" s="62">
        <f t="shared" si="1"/>
        <v>0.13943248532289629</v>
      </c>
    </row>
    <row r="27" spans="2:8" ht="30" customHeight="1" thickBot="1">
      <c r="B27" s="183" t="s">
        <v>150</v>
      </c>
      <c r="C27" s="244">
        <f>SUM(C23:C26)</f>
        <v>200829</v>
      </c>
      <c r="D27" s="184">
        <f>SUM(D23:D26)</f>
        <v>198270</v>
      </c>
      <c r="E27" s="258">
        <f t="shared" si="0"/>
        <v>1.2906642457255257E-2</v>
      </c>
      <c r="F27" s="244">
        <f>SUM(F23:F26)</f>
        <v>404136</v>
      </c>
      <c r="G27" s="184">
        <f>SUM(G23:G26)</f>
        <v>557442</v>
      </c>
      <c r="H27" s="90">
        <f t="shared" si="1"/>
        <v>-0.27501695243630725</v>
      </c>
    </row>
    <row r="28" spans="2:8" ht="30" customHeight="1" thickBot="1">
      <c r="B28" s="185" t="s">
        <v>5</v>
      </c>
      <c r="C28" s="245">
        <v>-24378</v>
      </c>
      <c r="D28" s="186">
        <v>-26208</v>
      </c>
      <c r="E28" s="259">
        <f t="shared" si="0"/>
        <v>-6.9826007326007328E-2</v>
      </c>
      <c r="F28" s="245">
        <v>-51835</v>
      </c>
      <c r="G28" s="186">
        <v>-80768</v>
      </c>
      <c r="H28" s="62">
        <f t="shared" si="1"/>
        <v>-0.35822355388272581</v>
      </c>
    </row>
    <row r="29" spans="2:8" ht="30" customHeight="1" thickBot="1">
      <c r="B29" s="179" t="s">
        <v>86</v>
      </c>
      <c r="C29" s="246">
        <f>SUM(C27:C28)</f>
        <v>176451</v>
      </c>
      <c r="D29" s="180">
        <f>SUM(D27:D28)</f>
        <v>172062</v>
      </c>
      <c r="E29" s="260">
        <f t="shared" si="0"/>
        <v>2.5508247027234369E-2</v>
      </c>
      <c r="F29" s="246">
        <f>SUM(F27:F28)</f>
        <v>352301</v>
      </c>
      <c r="G29" s="180">
        <f>SUM(G27:G28)</f>
        <v>476674</v>
      </c>
      <c r="H29" s="90">
        <f t="shared" si="1"/>
        <v>-0.26091836349370851</v>
      </c>
    </row>
    <row r="30" spans="2:8" ht="30" customHeight="1" thickBot="1">
      <c r="B30" s="88" t="s">
        <v>151</v>
      </c>
      <c r="C30" s="116">
        <v>176451</v>
      </c>
      <c r="D30" s="117">
        <v>172062</v>
      </c>
      <c r="E30" s="261">
        <f t="shared" si="0"/>
        <v>2.5508247027234369E-2</v>
      </c>
      <c r="F30" s="116">
        <v>352301</v>
      </c>
      <c r="G30" s="117">
        <v>476674</v>
      </c>
      <c r="H30" s="62">
        <f t="shared" si="1"/>
        <v>-0.26091836349370851</v>
      </c>
    </row>
    <row r="31" spans="2:8" ht="30" customHeight="1" thickBot="1">
      <c r="B31" s="118" t="s">
        <v>115</v>
      </c>
      <c r="C31" s="247">
        <v>0.51</v>
      </c>
      <c r="D31" s="120">
        <v>0.49</v>
      </c>
      <c r="E31" s="262">
        <f t="shared" si="0"/>
        <v>4.0816326530612283E-2</v>
      </c>
      <c r="F31" s="247">
        <v>1.01</v>
      </c>
      <c r="G31" s="120">
        <v>1.37</v>
      </c>
      <c r="H31" s="119">
        <f t="shared" si="1"/>
        <v>-0.26277372262773729</v>
      </c>
    </row>
    <row r="32" spans="2:8" ht="30" customHeight="1" thickBot="1">
      <c r="B32" s="123"/>
      <c r="C32" s="125"/>
      <c r="D32" s="124"/>
      <c r="E32" s="263"/>
      <c r="F32" s="125"/>
      <c r="G32" s="124"/>
      <c r="H32" s="52"/>
    </row>
    <row r="33" spans="2:8" ht="30" customHeight="1">
      <c r="B33" s="126" t="s">
        <v>0</v>
      </c>
      <c r="C33" s="128">
        <f>C23-C14</f>
        <v>268297</v>
      </c>
      <c r="D33" s="127">
        <f>D23-D14</f>
        <v>257897</v>
      </c>
      <c r="E33" s="129">
        <f>(C33-D33)/D33</f>
        <v>4.0326176729469518E-2</v>
      </c>
      <c r="F33" s="128">
        <f>F23-F14</f>
        <v>770876</v>
      </c>
      <c r="G33" s="127">
        <f>G23-G14</f>
        <v>785085</v>
      </c>
      <c r="H33" s="129">
        <f>(F33-G33)/G33</f>
        <v>-1.8098677213295375E-2</v>
      </c>
    </row>
    <row r="34" spans="2:8" ht="30" customHeight="1" thickBot="1">
      <c r="B34" s="130" t="s">
        <v>6</v>
      </c>
      <c r="C34" s="132">
        <f>C33/C4</f>
        <v>0.3961214215056621</v>
      </c>
      <c r="D34" s="131">
        <f>D33/D4</f>
        <v>0.4001250502295432</v>
      </c>
      <c r="E34" s="294" t="s">
        <v>154</v>
      </c>
      <c r="F34" s="132">
        <f>F33/F4</f>
        <v>0.36528867659880965</v>
      </c>
      <c r="G34" s="131">
        <f>G33/G4</f>
        <v>0.38719934267081413</v>
      </c>
      <c r="H34" s="295" t="s">
        <v>221</v>
      </c>
    </row>
    <row r="35" spans="2:8" ht="15">
      <c r="B35" s="168"/>
      <c r="C35" s="168"/>
      <c r="D35" s="168"/>
      <c r="E35" s="167"/>
      <c r="F35" s="168"/>
      <c r="G35" s="168"/>
      <c r="H35" s="168"/>
    </row>
    <row r="36" spans="2:8">
      <c r="B36" s="84"/>
      <c r="C36" s="84"/>
      <c r="D36" s="84"/>
      <c r="E36" s="84"/>
      <c r="F36" s="84"/>
      <c r="G36" s="84"/>
      <c r="H36" s="84"/>
    </row>
  </sheetData>
  <mergeCells count="2">
    <mergeCell ref="C2:E2"/>
    <mergeCell ref="F2:H2"/>
  </mergeCells>
  <pageMargins left="0.7" right="0.7" top="0.75" bottom="0.75" header="0.3" footer="0.3"/>
  <pageSetup paperSize="9" scale="49" orientation="portrait" horizontalDpi="4294967294" r:id="rId1"/>
  <ignoredErrors>
    <ignoredError sqref="C4:D4 F4:G4 C10:D10 F10:G10" formulaRange="1"/>
    <ignoredError sqref="E4 E10 E23 E27 E29 E3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B1:U21"/>
  <sheetViews>
    <sheetView showGridLines="0" zoomScaleNormal="100" zoomScaleSheetLayoutView="100" workbookViewId="0">
      <pane xSplit="2" topLeftCell="C1" activePane="topRight" state="frozen"/>
      <selection pane="topRight" activeCell="E14" sqref="E14"/>
    </sheetView>
  </sheetViews>
  <sheetFormatPr defaultRowHeight="14.25"/>
  <cols>
    <col min="1" max="1" width="1.625" customWidth="1"/>
    <col min="2" max="2" width="31.125" customWidth="1"/>
    <col min="3" max="3" width="12.875" customWidth="1"/>
    <col min="4" max="4" width="1.875" customWidth="1"/>
    <col min="5" max="5" width="12.875" customWidth="1"/>
    <col min="6" max="6" width="1.625" customWidth="1"/>
    <col min="7" max="7" width="9.625" customWidth="1"/>
    <col min="8" max="9" width="12.875" customWidth="1"/>
    <col min="10" max="10" width="9.625" customWidth="1"/>
    <col min="11" max="12" width="12.875" customWidth="1"/>
    <col min="13" max="13" width="9.625" customWidth="1"/>
    <col min="14" max="15" width="12.875" customWidth="1"/>
    <col min="16" max="16" width="9.625" customWidth="1"/>
  </cols>
  <sheetData>
    <row r="1" spans="2:21" ht="50.25" customHeight="1" thickBot="1">
      <c r="B1" s="85" t="s">
        <v>142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2:21" s="136" customFormat="1" ht="30" customHeight="1" thickBot="1">
      <c r="B2" s="140"/>
      <c r="C2" s="321" t="s">
        <v>80</v>
      </c>
      <c r="D2" s="322"/>
      <c r="E2" s="322"/>
      <c r="F2" s="322"/>
      <c r="G2" s="323"/>
      <c r="H2" s="321" t="s">
        <v>85</v>
      </c>
      <c r="I2" s="322"/>
      <c r="J2" s="323"/>
      <c r="K2" s="321" t="s">
        <v>134</v>
      </c>
      <c r="L2" s="322"/>
      <c r="M2" s="323"/>
      <c r="N2" s="321" t="s">
        <v>135</v>
      </c>
      <c r="O2" s="322"/>
      <c r="P2" s="323"/>
      <c r="Q2" s="73"/>
    </row>
    <row r="3" spans="2:21" s="136" customFormat="1" ht="20.25" customHeight="1" thickBot="1">
      <c r="B3" s="141"/>
      <c r="C3" s="318" t="s">
        <v>182</v>
      </c>
      <c r="D3" s="319"/>
      <c r="E3" s="319"/>
      <c r="F3" s="319"/>
      <c r="G3" s="320"/>
      <c r="H3" s="318" t="s">
        <v>182</v>
      </c>
      <c r="I3" s="319"/>
      <c r="J3" s="320"/>
      <c r="K3" s="318" t="s">
        <v>182</v>
      </c>
      <c r="L3" s="319"/>
      <c r="M3" s="320"/>
      <c r="N3" s="318" t="s">
        <v>182</v>
      </c>
      <c r="O3" s="319"/>
      <c r="P3" s="320"/>
      <c r="Q3" s="73"/>
      <c r="R3" s="172"/>
      <c r="S3" s="172"/>
      <c r="T3" s="172"/>
      <c r="U3" s="172"/>
    </row>
    <row r="4" spans="2:21" s="156" customFormat="1" ht="20.25" customHeight="1" thickBot="1">
      <c r="B4" s="10" t="s">
        <v>127</v>
      </c>
      <c r="C4" s="157" t="s">
        <v>184</v>
      </c>
      <c r="D4" s="198"/>
      <c r="E4" s="158" t="s">
        <v>185</v>
      </c>
      <c r="F4" s="158"/>
      <c r="G4" s="159" t="s">
        <v>133</v>
      </c>
      <c r="H4" s="157" t="s">
        <v>184</v>
      </c>
      <c r="I4" s="158" t="s">
        <v>185</v>
      </c>
      <c r="J4" s="159" t="s">
        <v>133</v>
      </c>
      <c r="K4" s="169" t="s">
        <v>184</v>
      </c>
      <c r="L4" s="170" t="s">
        <v>185</v>
      </c>
      <c r="M4" s="171" t="s">
        <v>133</v>
      </c>
      <c r="N4" s="157" t="s">
        <v>184</v>
      </c>
      <c r="O4" s="158" t="s">
        <v>185</v>
      </c>
      <c r="P4" s="171" t="s">
        <v>133</v>
      </c>
      <c r="Q4" s="155"/>
      <c r="R4" s="173"/>
      <c r="S4" s="173"/>
      <c r="T4" s="173"/>
      <c r="U4" s="173"/>
    </row>
    <row r="5" spans="2:21" s="136" customFormat="1" ht="20.25" customHeight="1">
      <c r="B5" s="142" t="s">
        <v>129</v>
      </c>
      <c r="C5" s="200">
        <v>1428107</v>
      </c>
      <c r="D5" s="99"/>
      <c r="E5" s="100">
        <v>1321331</v>
      </c>
      <c r="F5" s="100"/>
      <c r="G5" s="201">
        <f>C5-E5</f>
        <v>106776</v>
      </c>
      <c r="H5" s="200">
        <v>682213</v>
      </c>
      <c r="I5" s="100">
        <v>706268</v>
      </c>
      <c r="J5" s="100">
        <f>H5-I5</f>
        <v>-24055</v>
      </c>
      <c r="K5" s="160">
        <v>0</v>
      </c>
      <c r="L5" s="161">
        <v>0</v>
      </c>
      <c r="M5" s="162">
        <f>K5-L5</f>
        <v>0</v>
      </c>
      <c r="N5" s="191">
        <f>C5+H5+K5</f>
        <v>2110320</v>
      </c>
      <c r="O5" s="177">
        <f>E5+I5+L5</f>
        <v>2027599</v>
      </c>
      <c r="P5" s="202">
        <f>N5-O5</f>
        <v>82721</v>
      </c>
      <c r="Q5" s="73"/>
      <c r="R5" s="174"/>
      <c r="S5" s="174"/>
      <c r="T5" s="174"/>
      <c r="U5" s="172"/>
    </row>
    <row r="6" spans="2:21" s="136" customFormat="1" ht="20.25" customHeight="1">
      <c r="B6" s="143" t="s">
        <v>130</v>
      </c>
      <c r="C6" s="55">
        <v>17568</v>
      </c>
      <c r="D6" s="74"/>
      <c r="E6" s="56">
        <v>9034</v>
      </c>
      <c r="F6" s="56"/>
      <c r="G6" s="146">
        <f t="shared" ref="G6:G11" si="0">C6-E6</f>
        <v>8534</v>
      </c>
      <c r="H6" s="55">
        <v>72721</v>
      </c>
      <c r="I6" s="56">
        <v>72833</v>
      </c>
      <c r="J6" s="56">
        <f t="shared" ref="J6:J11" si="1">H6-I6</f>
        <v>-112</v>
      </c>
      <c r="K6" s="55">
        <v>-90289</v>
      </c>
      <c r="L6" s="56">
        <v>-81867</v>
      </c>
      <c r="M6" s="149">
        <f t="shared" ref="M6:M11" si="2">K6-L6</f>
        <v>-8422</v>
      </c>
      <c r="N6" s="204">
        <f t="shared" ref="N6:N10" si="3">C6+H6+K6</f>
        <v>0</v>
      </c>
      <c r="O6" s="161">
        <f t="shared" ref="O6:O11" si="4">E6+I6+L6</f>
        <v>0</v>
      </c>
      <c r="P6" s="162">
        <f t="shared" ref="P6:P11" si="5">N6-O6</f>
        <v>0</v>
      </c>
      <c r="Q6" s="73"/>
      <c r="R6" s="175"/>
      <c r="S6" s="175"/>
      <c r="T6" s="175"/>
      <c r="U6" s="172"/>
    </row>
    <row r="7" spans="2:21" s="136" customFormat="1" ht="20.25" customHeight="1">
      <c r="B7" s="144" t="s">
        <v>131</v>
      </c>
      <c r="C7" s="138">
        <v>1445675</v>
      </c>
      <c r="D7" s="199"/>
      <c r="E7" s="147">
        <v>1330365</v>
      </c>
      <c r="F7" s="147"/>
      <c r="G7" s="152">
        <f t="shared" si="0"/>
        <v>115310</v>
      </c>
      <c r="H7" s="138">
        <v>754934</v>
      </c>
      <c r="I7" s="147">
        <v>779101</v>
      </c>
      <c r="J7" s="147">
        <f t="shared" si="1"/>
        <v>-24167</v>
      </c>
      <c r="K7" s="138">
        <v>-90289</v>
      </c>
      <c r="L7" s="147">
        <v>-81867</v>
      </c>
      <c r="M7" s="153">
        <f t="shared" si="2"/>
        <v>-8422</v>
      </c>
      <c r="N7" s="203">
        <f t="shared" si="3"/>
        <v>2110320</v>
      </c>
      <c r="O7" s="115">
        <f t="shared" si="4"/>
        <v>2027599</v>
      </c>
      <c r="P7" s="153">
        <f t="shared" si="5"/>
        <v>82721</v>
      </c>
      <c r="Q7" s="73"/>
      <c r="R7" s="176"/>
      <c r="S7" s="176"/>
      <c r="T7" s="176"/>
      <c r="U7" s="172"/>
    </row>
    <row r="8" spans="2:21" s="136" customFormat="1" ht="20.25" customHeight="1">
      <c r="B8" s="144" t="s">
        <v>0</v>
      </c>
      <c r="C8" s="138">
        <v>507425</v>
      </c>
      <c r="D8" s="199"/>
      <c r="E8" s="147">
        <v>501890</v>
      </c>
      <c r="F8" s="147"/>
      <c r="G8" s="152">
        <f t="shared" si="0"/>
        <v>5535</v>
      </c>
      <c r="H8" s="138">
        <v>263451</v>
      </c>
      <c r="I8" s="147">
        <v>283193</v>
      </c>
      <c r="J8" s="147">
        <f t="shared" si="1"/>
        <v>-19742</v>
      </c>
      <c r="K8" s="160">
        <v>0</v>
      </c>
      <c r="L8" s="147">
        <v>2</v>
      </c>
      <c r="M8" s="153">
        <f t="shared" si="2"/>
        <v>-2</v>
      </c>
      <c r="N8" s="203">
        <f>C8+H8+K8</f>
        <v>770876</v>
      </c>
      <c r="O8" s="115">
        <f t="shared" si="4"/>
        <v>785085</v>
      </c>
      <c r="P8" s="153">
        <f t="shared" si="5"/>
        <v>-14209</v>
      </c>
      <c r="Q8" s="73"/>
      <c r="R8" s="176"/>
      <c r="S8" s="176"/>
      <c r="T8" s="176"/>
      <c r="U8" s="172"/>
    </row>
    <row r="9" spans="2:21" s="136" customFormat="1" ht="20.25" customHeight="1">
      <c r="B9" s="144" t="s">
        <v>4</v>
      </c>
      <c r="C9" s="138">
        <v>344479</v>
      </c>
      <c r="D9" s="199"/>
      <c r="E9" s="147">
        <v>362352</v>
      </c>
      <c r="F9" s="147"/>
      <c r="G9" s="152">
        <f t="shared" si="0"/>
        <v>-17873</v>
      </c>
      <c r="H9" s="138">
        <v>240730</v>
      </c>
      <c r="I9" s="147">
        <v>254040</v>
      </c>
      <c r="J9" s="147">
        <f t="shared" si="1"/>
        <v>-13310</v>
      </c>
      <c r="K9" s="138">
        <v>-2159</v>
      </c>
      <c r="L9" s="147">
        <v>-2662</v>
      </c>
      <c r="M9" s="153">
        <f t="shared" si="2"/>
        <v>503</v>
      </c>
      <c r="N9" s="203">
        <f t="shared" si="3"/>
        <v>583050</v>
      </c>
      <c r="O9" s="115">
        <f t="shared" si="4"/>
        <v>613730</v>
      </c>
      <c r="P9" s="153">
        <f t="shared" si="5"/>
        <v>-30680</v>
      </c>
      <c r="Q9" s="73"/>
      <c r="R9" s="176"/>
      <c r="S9" s="176"/>
      <c r="T9" s="176"/>
      <c r="U9" s="172"/>
    </row>
    <row r="10" spans="2:21" s="136" customFormat="1" ht="48" customHeight="1">
      <c r="B10" s="143" t="s">
        <v>132</v>
      </c>
      <c r="C10" s="55">
        <v>185361</v>
      </c>
      <c r="D10" s="74" t="s">
        <v>141</v>
      </c>
      <c r="E10" s="56">
        <v>164852</v>
      </c>
      <c r="F10" s="56" t="s">
        <v>141</v>
      </c>
      <c r="G10" s="146">
        <f t="shared" si="0"/>
        <v>20509</v>
      </c>
      <c r="H10" s="55">
        <v>32503</v>
      </c>
      <c r="I10" s="56">
        <v>22201</v>
      </c>
      <c r="J10" s="56">
        <f t="shared" si="1"/>
        <v>10302</v>
      </c>
      <c r="K10" s="160">
        <v>0</v>
      </c>
      <c r="L10" s="161">
        <v>0</v>
      </c>
      <c r="M10" s="162">
        <f t="shared" si="2"/>
        <v>0</v>
      </c>
      <c r="N10" s="113">
        <f t="shared" si="3"/>
        <v>217864</v>
      </c>
      <c r="O10" s="114">
        <f t="shared" si="4"/>
        <v>187053</v>
      </c>
      <c r="P10" s="149">
        <f t="shared" si="5"/>
        <v>30811</v>
      </c>
      <c r="Q10" s="73"/>
      <c r="R10" s="176"/>
      <c r="S10" s="176"/>
      <c r="T10" s="176"/>
      <c r="U10" s="172"/>
    </row>
    <row r="11" spans="2:21" s="136" customFormat="1" ht="20.25" customHeight="1">
      <c r="B11" s="143" t="s">
        <v>148</v>
      </c>
      <c r="C11" s="55">
        <v>162156</v>
      </c>
      <c r="D11" s="74"/>
      <c r="E11" s="56">
        <v>133376</v>
      </c>
      <c r="F11" s="56"/>
      <c r="G11" s="146">
        <f t="shared" si="0"/>
        <v>28780</v>
      </c>
      <c r="H11" s="55">
        <v>22721</v>
      </c>
      <c r="I11" s="56">
        <v>29055</v>
      </c>
      <c r="J11" s="56">
        <f t="shared" si="1"/>
        <v>-6334</v>
      </c>
      <c r="K11" s="55">
        <v>2159</v>
      </c>
      <c r="L11" s="56">
        <v>2664</v>
      </c>
      <c r="M11" s="153">
        <f t="shared" si="2"/>
        <v>-505</v>
      </c>
      <c r="N11" s="113">
        <f>C11+H11+K11</f>
        <v>187036</v>
      </c>
      <c r="O11" s="114">
        <f t="shared" si="4"/>
        <v>165095</v>
      </c>
      <c r="P11" s="149">
        <f t="shared" si="5"/>
        <v>21941</v>
      </c>
      <c r="Q11" s="73"/>
      <c r="R11" s="176"/>
      <c r="S11" s="176"/>
      <c r="T11" s="176"/>
      <c r="U11" s="172"/>
    </row>
    <row r="12" spans="2:21" s="136" customFormat="1" ht="20.25" customHeight="1" thickBot="1">
      <c r="B12" s="145" t="s">
        <v>149</v>
      </c>
      <c r="C12" s="264">
        <v>790</v>
      </c>
      <c r="D12" s="82"/>
      <c r="E12" s="236">
        <v>6162</v>
      </c>
      <c r="F12" s="89"/>
      <c r="G12" s="148">
        <f>C12-E12</f>
        <v>-5372</v>
      </c>
      <c r="H12" s="264">
        <v>0</v>
      </c>
      <c r="I12" s="236">
        <v>98</v>
      </c>
      <c r="J12" s="89">
        <f>H12-I12</f>
        <v>-98</v>
      </c>
      <c r="K12" s="264">
        <v>0</v>
      </c>
      <c r="L12" s="236">
        <v>0</v>
      </c>
      <c r="M12" s="237">
        <f>K12-L12</f>
        <v>0</v>
      </c>
      <c r="N12" s="192">
        <f>C12+H12+K12</f>
        <v>790</v>
      </c>
      <c r="O12" s="150">
        <f>E12+I12+L12</f>
        <v>6260</v>
      </c>
      <c r="P12" s="151">
        <f>N12-O12</f>
        <v>-5470</v>
      </c>
      <c r="Q12" s="73"/>
      <c r="R12" s="174"/>
      <c r="S12" s="174"/>
      <c r="T12" s="174"/>
      <c r="U12" s="172"/>
    </row>
    <row r="13" spans="2:21" s="136" customFormat="1" ht="20.25" customHeight="1"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73"/>
      <c r="R13" s="172"/>
      <c r="S13" s="172"/>
      <c r="T13" s="172"/>
      <c r="U13" s="172"/>
    </row>
    <row r="14" spans="2:21" s="136" customFormat="1" ht="20.25" customHeight="1">
      <c r="B14" s="197" t="s">
        <v>140</v>
      </c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73"/>
      <c r="R14" s="172"/>
      <c r="S14" s="172"/>
      <c r="T14" s="172"/>
      <c r="U14" s="172"/>
    </row>
    <row r="15" spans="2:21" ht="15">
      <c r="G15" s="133"/>
      <c r="H15" s="1"/>
      <c r="I15" s="133"/>
      <c r="J15" s="133"/>
      <c r="K15" s="1"/>
      <c r="L15" s="1"/>
      <c r="M15" s="1"/>
      <c r="N15" s="1"/>
      <c r="O15" s="1"/>
      <c r="P15" s="1"/>
      <c r="Q15" s="1"/>
    </row>
    <row r="16" spans="2:21" ht="15">
      <c r="G16" s="133"/>
      <c r="H16" s="1"/>
      <c r="I16" s="133"/>
      <c r="J16" s="133"/>
      <c r="K16" s="1"/>
      <c r="L16" s="1"/>
      <c r="M16" s="1"/>
      <c r="N16" s="1"/>
      <c r="O16" s="1"/>
      <c r="P16" s="1"/>
      <c r="Q16" s="1"/>
    </row>
    <row r="17" spans="2:17" ht="15">
      <c r="G17" s="133"/>
      <c r="H17" s="1"/>
      <c r="I17" s="133"/>
      <c r="J17" s="133"/>
      <c r="K17" s="1"/>
      <c r="L17" s="1"/>
      <c r="M17" s="1"/>
      <c r="N17" s="1"/>
      <c r="O17" s="1"/>
      <c r="P17" s="1"/>
      <c r="Q17" s="1"/>
    </row>
    <row r="18" spans="2:17" ht="15">
      <c r="G18" s="134"/>
      <c r="H18" s="1"/>
      <c r="I18" s="134"/>
      <c r="J18" s="134"/>
      <c r="K18" s="1"/>
      <c r="L18" s="1"/>
      <c r="M18" s="1"/>
      <c r="N18" s="1"/>
      <c r="O18" s="1"/>
      <c r="P18" s="1"/>
      <c r="Q18" s="1"/>
    </row>
    <row r="19" spans="2:17" ht="15">
      <c r="G19" s="135"/>
      <c r="H19" s="1"/>
      <c r="I19" s="135"/>
      <c r="J19" s="135"/>
      <c r="K19" s="1"/>
      <c r="L19" s="1"/>
      <c r="M19" s="1"/>
      <c r="N19" s="1"/>
      <c r="O19" s="1"/>
      <c r="P19" s="1"/>
      <c r="Q19" s="1"/>
    </row>
    <row r="20" spans="2:17" ht="15">
      <c r="G20" s="134"/>
      <c r="H20" s="1"/>
      <c r="I20" s="134"/>
      <c r="J20" s="134"/>
      <c r="K20" s="1"/>
      <c r="L20" s="1"/>
      <c r="M20" s="1"/>
      <c r="N20" s="1"/>
      <c r="O20" s="1"/>
      <c r="P20" s="1"/>
      <c r="Q20" s="1"/>
    </row>
    <row r="21" spans="2:17" ht="1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</sheetData>
  <mergeCells count="8">
    <mergeCell ref="N2:P2"/>
    <mergeCell ref="N3:P3"/>
    <mergeCell ref="C2:G2"/>
    <mergeCell ref="H3:J3"/>
    <mergeCell ref="H2:J2"/>
    <mergeCell ref="C3:G3"/>
    <mergeCell ref="K2:M2"/>
    <mergeCell ref="K3:M3"/>
  </mergeCells>
  <pageMargins left="0.7" right="0.7" top="0.75" bottom="0.75" header="0.3" footer="0.3"/>
  <pageSetup paperSize="9" scale="46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50"/>
  <sheetViews>
    <sheetView showGridLines="0" zoomScaleNormal="100" workbookViewId="0">
      <pane ySplit="2" topLeftCell="A3" activePane="bottomLeft" state="frozen"/>
      <selection pane="bottomLeft" activeCell="H8" sqref="H8"/>
    </sheetView>
  </sheetViews>
  <sheetFormatPr defaultRowHeight="14.25"/>
  <cols>
    <col min="1" max="1" width="1.625" style="84" customWidth="1"/>
    <col min="2" max="2" width="53.75" customWidth="1"/>
    <col min="3" max="5" width="15.625" customWidth="1"/>
  </cols>
  <sheetData>
    <row r="1" spans="2:5" ht="50.25" customHeight="1" thickBot="1">
      <c r="B1" s="85" t="s">
        <v>109</v>
      </c>
      <c r="C1" s="84"/>
      <c r="D1" s="84"/>
      <c r="E1" s="84"/>
    </row>
    <row r="2" spans="2:5" ht="40.5" customHeight="1" thickBot="1">
      <c r="B2" s="121" t="s">
        <v>128</v>
      </c>
      <c r="C2" s="92" t="s">
        <v>184</v>
      </c>
      <c r="D2" s="44" t="s">
        <v>145</v>
      </c>
      <c r="E2" s="43" t="s">
        <v>68</v>
      </c>
    </row>
    <row r="3" spans="2:5" ht="30" customHeight="1" thickBot="1">
      <c r="B3" s="163" t="s">
        <v>7</v>
      </c>
      <c r="C3" s="166"/>
      <c r="D3" s="164"/>
      <c r="E3" s="165"/>
    </row>
    <row r="4" spans="2:5" ht="20.25" customHeight="1">
      <c r="B4" s="48" t="s">
        <v>8</v>
      </c>
      <c r="C4" s="99">
        <v>409736</v>
      </c>
      <c r="D4" s="100">
        <v>420060</v>
      </c>
      <c r="E4" s="101">
        <f t="shared" ref="E4:E23" si="0">(C4-D4)/D4</f>
        <v>-2.4577441317906967E-2</v>
      </c>
    </row>
    <row r="5" spans="2:5" ht="20.25" customHeight="1">
      <c r="B5" s="49" t="s">
        <v>9</v>
      </c>
      <c r="C5" s="74">
        <v>252063</v>
      </c>
      <c r="D5" s="56">
        <v>276407</v>
      </c>
      <c r="E5" s="62">
        <f t="shared" si="0"/>
        <v>-8.8073022752679919E-2</v>
      </c>
    </row>
    <row r="6" spans="2:5" ht="20.25" customHeight="1">
      <c r="B6" s="49" t="s">
        <v>12</v>
      </c>
      <c r="C6" s="74">
        <v>2637594</v>
      </c>
      <c r="D6" s="56">
        <v>2568033</v>
      </c>
      <c r="E6" s="62">
        <f t="shared" si="0"/>
        <v>2.7087268738369016E-2</v>
      </c>
    </row>
    <row r="7" spans="2:5" ht="20.25" customHeight="1">
      <c r="B7" s="49" t="s">
        <v>58</v>
      </c>
      <c r="C7" s="74">
        <v>847800</v>
      </c>
      <c r="D7" s="56">
        <v>847800</v>
      </c>
      <c r="E7" s="62">
        <f t="shared" si="0"/>
        <v>0</v>
      </c>
    </row>
    <row r="8" spans="2:5" ht="20.25" customHeight="1">
      <c r="B8" s="49" t="s">
        <v>61</v>
      </c>
      <c r="C8" s="74">
        <v>115337</v>
      </c>
      <c r="D8" s="56">
        <v>81380</v>
      </c>
      <c r="E8" s="62">
        <f t="shared" si="0"/>
        <v>0.41726468419759155</v>
      </c>
    </row>
    <row r="9" spans="2:5" ht="20.25" customHeight="1">
      <c r="B9" s="49" t="s">
        <v>59</v>
      </c>
      <c r="C9" s="74">
        <v>82162</v>
      </c>
      <c r="D9" s="56">
        <v>97988</v>
      </c>
      <c r="E9" s="62">
        <f t="shared" si="0"/>
        <v>-0.16150957260072663</v>
      </c>
    </row>
    <row r="10" spans="2:5" ht="20.25" customHeight="1">
      <c r="B10" s="49" t="s">
        <v>10</v>
      </c>
      <c r="C10" s="74">
        <v>7427</v>
      </c>
      <c r="D10" s="56">
        <v>8357</v>
      </c>
      <c r="E10" s="62">
        <f t="shared" si="0"/>
        <v>-0.11128395357185593</v>
      </c>
    </row>
    <row r="11" spans="2:5" ht="20.25" customHeight="1">
      <c r="B11" s="49" t="s">
        <v>96</v>
      </c>
      <c r="C11" s="74">
        <v>29318</v>
      </c>
      <c r="D11" s="56">
        <v>35125</v>
      </c>
      <c r="E11" s="62">
        <f t="shared" si="0"/>
        <v>-0.1653238434163701</v>
      </c>
    </row>
    <row r="12" spans="2:5" ht="20.25" customHeight="1">
      <c r="B12" s="49" t="s">
        <v>97</v>
      </c>
      <c r="C12" s="74">
        <v>27107</v>
      </c>
      <c r="D12" s="56">
        <v>109642</v>
      </c>
      <c r="E12" s="62">
        <f t="shared" si="0"/>
        <v>-0.75276809981576398</v>
      </c>
    </row>
    <row r="13" spans="2:5" ht="20.25" customHeight="1" thickBot="1">
      <c r="B13" s="86" t="s">
        <v>11</v>
      </c>
      <c r="C13" s="82">
        <v>27552</v>
      </c>
      <c r="D13" s="89">
        <v>31356</v>
      </c>
      <c r="E13" s="103">
        <f t="shared" si="0"/>
        <v>-0.12131649445082281</v>
      </c>
    </row>
    <row r="14" spans="2:5" ht="30" customHeight="1" thickBot="1">
      <c r="B14" s="207" t="s">
        <v>13</v>
      </c>
      <c r="C14" s="208">
        <f>SUM(C4:C13)</f>
        <v>4436096</v>
      </c>
      <c r="D14" s="209">
        <f>SUM(D4:D13)</f>
        <v>4476148</v>
      </c>
      <c r="E14" s="206">
        <f t="shared" si="0"/>
        <v>-8.9478721436377882E-3</v>
      </c>
    </row>
    <row r="15" spans="2:5" ht="20.25" customHeight="1">
      <c r="B15" s="49" t="s">
        <v>60</v>
      </c>
      <c r="C15" s="74">
        <v>208533</v>
      </c>
      <c r="D15" s="56">
        <v>141652</v>
      </c>
      <c r="E15" s="62">
        <f t="shared" si="0"/>
        <v>0.47215005788834608</v>
      </c>
    </row>
    <row r="16" spans="2:5" ht="20.25" customHeight="1">
      <c r="B16" s="49" t="s">
        <v>14</v>
      </c>
      <c r="C16" s="74">
        <v>155698</v>
      </c>
      <c r="D16" s="56">
        <v>161974</v>
      </c>
      <c r="E16" s="62">
        <f t="shared" si="0"/>
        <v>-3.874695938854384E-2</v>
      </c>
    </row>
    <row r="17" spans="2:7" ht="20.25" customHeight="1">
      <c r="B17" s="49" t="s">
        <v>98</v>
      </c>
      <c r="C17" s="74">
        <v>401503</v>
      </c>
      <c r="D17" s="56">
        <v>375659</v>
      </c>
      <c r="E17" s="62">
        <f t="shared" si="0"/>
        <v>6.879643506477949E-2</v>
      </c>
    </row>
    <row r="18" spans="2:7" ht="20.25" customHeight="1">
      <c r="B18" s="49" t="s">
        <v>99</v>
      </c>
      <c r="C18" s="74">
        <v>1195</v>
      </c>
      <c r="D18" s="56">
        <v>6494</v>
      </c>
      <c r="E18" s="62">
        <f t="shared" si="0"/>
        <v>-0.81598398521712345</v>
      </c>
    </row>
    <row r="19" spans="2:7" ht="20.25" customHeight="1">
      <c r="B19" s="49" t="s">
        <v>100</v>
      </c>
      <c r="C19" s="74">
        <v>65852</v>
      </c>
      <c r="D19" s="56">
        <v>57096</v>
      </c>
      <c r="E19" s="62">
        <f t="shared" si="0"/>
        <v>0.15335575171640745</v>
      </c>
    </row>
    <row r="20" spans="2:7" ht="20.25" customHeight="1">
      <c r="B20" s="49" t="s">
        <v>101</v>
      </c>
      <c r="C20" s="74">
        <v>113708</v>
      </c>
      <c r="D20" s="56">
        <v>71968</v>
      </c>
      <c r="E20" s="62">
        <f t="shared" si="0"/>
        <v>0.5799799911071587</v>
      </c>
    </row>
    <row r="21" spans="2:7" ht="20.25" customHeight="1" thickBot="1">
      <c r="B21" s="49" t="s">
        <v>15</v>
      </c>
      <c r="C21" s="74">
        <v>215396</v>
      </c>
      <c r="D21" s="56">
        <v>270354</v>
      </c>
      <c r="E21" s="62">
        <f t="shared" si="0"/>
        <v>-0.20328162335308522</v>
      </c>
    </row>
    <row r="22" spans="2:7" ht="30" customHeight="1" thickBot="1">
      <c r="B22" s="76" t="s">
        <v>16</v>
      </c>
      <c r="C22" s="77">
        <f>SUM(C15:C21)</f>
        <v>1161885</v>
      </c>
      <c r="D22" s="78">
        <f>SUM(D15:D21)</f>
        <v>1085197</v>
      </c>
      <c r="E22" s="90">
        <f t="shared" si="0"/>
        <v>7.0667353485127579E-2</v>
      </c>
    </row>
    <row r="23" spans="2:7" ht="30" customHeight="1" thickBot="1">
      <c r="B23" s="79" t="s">
        <v>17</v>
      </c>
      <c r="C23" s="80">
        <f>C22+C14</f>
        <v>5597981</v>
      </c>
      <c r="D23" s="80">
        <f>D14+D22</f>
        <v>5561345</v>
      </c>
      <c r="E23" s="91">
        <f t="shared" si="0"/>
        <v>6.587615046360188E-3</v>
      </c>
    </row>
    <row r="24" spans="2:7" ht="30" customHeight="1" thickBot="1">
      <c r="B24" s="163" t="s">
        <v>18</v>
      </c>
      <c r="C24" s="167"/>
      <c r="D24" s="167"/>
      <c r="E24" s="167"/>
    </row>
    <row r="25" spans="2:7" ht="20.25" customHeight="1">
      <c r="B25" s="48" t="s">
        <v>19</v>
      </c>
      <c r="C25" s="99">
        <v>13934</v>
      </c>
      <c r="D25" s="100">
        <v>13934</v>
      </c>
      <c r="E25" s="101">
        <f t="shared" ref="E25:E32" si="1">(C25-D25)/D25</f>
        <v>0</v>
      </c>
      <c r="G25" s="205"/>
    </row>
    <row r="26" spans="2:7" ht="20.25" customHeight="1">
      <c r="B26" s="49" t="s">
        <v>102</v>
      </c>
      <c r="C26" s="74">
        <v>1295103</v>
      </c>
      <c r="D26" s="56">
        <v>1295103</v>
      </c>
      <c r="E26" s="62">
        <f t="shared" si="1"/>
        <v>0</v>
      </c>
      <c r="G26" s="205"/>
    </row>
    <row r="27" spans="2:7" ht="20.25" customHeight="1">
      <c r="B27" s="49" t="s">
        <v>103</v>
      </c>
      <c r="C27" s="74">
        <v>-11455</v>
      </c>
      <c r="D27" s="56">
        <v>-16327</v>
      </c>
      <c r="E27" s="62">
        <f t="shared" si="1"/>
        <v>-0.2984014209591474</v>
      </c>
      <c r="G27" s="205"/>
    </row>
    <row r="28" spans="2:7" ht="20.25" customHeight="1" thickBot="1">
      <c r="B28" s="86" t="s">
        <v>104</v>
      </c>
      <c r="C28" s="82">
        <v>1527994</v>
      </c>
      <c r="D28" s="89">
        <v>1175693</v>
      </c>
      <c r="E28" s="103">
        <f t="shared" si="1"/>
        <v>0.29965390624933552</v>
      </c>
      <c r="G28" s="205"/>
    </row>
    <row r="29" spans="2:7" ht="20.25" customHeight="1" thickBot="1">
      <c r="B29" s="87" t="s">
        <v>188</v>
      </c>
      <c r="C29" s="82">
        <f>SUM(C25:C28)</f>
        <v>2825576</v>
      </c>
      <c r="D29" s="89">
        <f>SUM(D25:D28)</f>
        <v>2468403</v>
      </c>
      <c r="E29" s="103">
        <f t="shared" si="1"/>
        <v>0.14469800919866002</v>
      </c>
      <c r="G29" s="205"/>
    </row>
    <row r="30" spans="2:7" ht="20.25" customHeight="1" thickBot="1">
      <c r="B30" s="87" t="s">
        <v>189</v>
      </c>
      <c r="C30" s="82">
        <v>2</v>
      </c>
      <c r="D30" s="89">
        <v>0</v>
      </c>
      <c r="E30" s="296" t="s">
        <v>95</v>
      </c>
      <c r="G30" s="205"/>
    </row>
    <row r="31" spans="2:7" ht="30" customHeight="1" thickBot="1">
      <c r="B31" s="76" t="s">
        <v>20</v>
      </c>
      <c r="C31" s="77">
        <f>SUM(C29:C30)</f>
        <v>2825578</v>
      </c>
      <c r="D31" s="78">
        <f>SUM(D29:D30)</f>
        <v>2468403</v>
      </c>
      <c r="E31" s="90">
        <f t="shared" si="1"/>
        <v>0.14469881943912724</v>
      </c>
      <c r="G31" s="210"/>
    </row>
    <row r="32" spans="2:7" ht="20.25" customHeight="1">
      <c r="B32" s="49" t="s">
        <v>21</v>
      </c>
      <c r="C32" s="74">
        <v>329798</v>
      </c>
      <c r="D32" s="56">
        <v>592003</v>
      </c>
      <c r="E32" s="62">
        <f t="shared" si="1"/>
        <v>-0.4429116068668571</v>
      </c>
      <c r="G32" s="205"/>
    </row>
    <row r="33" spans="2:7" ht="20.25" customHeight="1">
      <c r="B33" s="49" t="s">
        <v>110</v>
      </c>
      <c r="C33" s="74">
        <v>1385314</v>
      </c>
      <c r="D33" s="56">
        <v>1316479</v>
      </c>
      <c r="E33" s="62">
        <f t="shared" ref="E33:E37" si="2">(C33-D33)/D33</f>
        <v>5.2287199416018032E-2</v>
      </c>
      <c r="G33" s="205"/>
    </row>
    <row r="34" spans="2:7" ht="20.25" customHeight="1">
      <c r="B34" s="49" t="s">
        <v>105</v>
      </c>
      <c r="C34" s="74">
        <v>306</v>
      </c>
      <c r="D34" s="56">
        <v>551</v>
      </c>
      <c r="E34" s="62">
        <f t="shared" si="2"/>
        <v>-0.44464609800362975</v>
      </c>
      <c r="G34" s="205"/>
    </row>
    <row r="35" spans="2:7" ht="20.25" customHeight="1">
      <c r="B35" s="49" t="s">
        <v>106</v>
      </c>
      <c r="C35" s="74">
        <v>98799</v>
      </c>
      <c r="D35" s="56">
        <v>94258</v>
      </c>
      <c r="E35" s="62">
        <f t="shared" si="2"/>
        <v>4.8176282119289607E-2</v>
      </c>
      <c r="G35" s="205"/>
    </row>
    <row r="36" spans="2:7" ht="20.25" customHeight="1">
      <c r="B36" s="49" t="s">
        <v>107</v>
      </c>
      <c r="C36" s="74">
        <v>4303</v>
      </c>
      <c r="D36" s="56">
        <v>5181</v>
      </c>
      <c r="E36" s="62">
        <f t="shared" si="2"/>
        <v>-0.16946535417872999</v>
      </c>
      <c r="G36" s="205"/>
    </row>
    <row r="37" spans="2:7" ht="20.25" customHeight="1" thickBot="1">
      <c r="B37" s="86" t="s">
        <v>23</v>
      </c>
      <c r="C37" s="82">
        <v>8594</v>
      </c>
      <c r="D37" s="89">
        <v>17690</v>
      </c>
      <c r="E37" s="62">
        <f t="shared" si="2"/>
        <v>-0.51418880723572635</v>
      </c>
      <c r="G37" s="205"/>
    </row>
    <row r="38" spans="2:7" ht="30" customHeight="1" thickBot="1">
      <c r="B38" s="76" t="s">
        <v>24</v>
      </c>
      <c r="C38" s="77">
        <f>SUM(C32:C37)</f>
        <v>1827114</v>
      </c>
      <c r="D38" s="78">
        <f>SUM(D32:D37)</f>
        <v>2026162</v>
      </c>
      <c r="E38" s="90">
        <f>(C38-D38)/D38</f>
        <v>-9.8238936472009639E-2</v>
      </c>
      <c r="G38" s="210"/>
    </row>
    <row r="39" spans="2:7" ht="20.25" customHeight="1">
      <c r="B39" s="49" t="s">
        <v>21</v>
      </c>
      <c r="C39" s="74">
        <v>214673</v>
      </c>
      <c r="D39" s="56">
        <v>275608</v>
      </c>
      <c r="E39" s="62">
        <f>(C39-D39)/D39</f>
        <v>-0.22109300165452381</v>
      </c>
      <c r="G39" s="205"/>
    </row>
    <row r="40" spans="2:7" ht="20.25" customHeight="1">
      <c r="B40" s="49" t="s">
        <v>111</v>
      </c>
      <c r="C40" s="74">
        <v>102171</v>
      </c>
      <c r="D40" s="56">
        <v>97256</v>
      </c>
      <c r="E40" s="62">
        <f t="shared" ref="E40:E45" si="3">(C40-D40)/D40</f>
        <v>5.0536727811137619E-2</v>
      </c>
      <c r="G40" s="205"/>
    </row>
    <row r="41" spans="2:7" ht="20.25" customHeight="1">
      <c r="B41" s="49" t="s">
        <v>22</v>
      </c>
      <c r="C41" s="74">
        <v>240</v>
      </c>
      <c r="D41" s="56">
        <v>233</v>
      </c>
      <c r="E41" s="62">
        <f t="shared" si="3"/>
        <v>3.0042918454935622E-2</v>
      </c>
      <c r="G41" s="205"/>
    </row>
    <row r="42" spans="2:7" ht="20.25" customHeight="1">
      <c r="B42" s="88" t="s">
        <v>26</v>
      </c>
      <c r="C42" s="74">
        <v>390829</v>
      </c>
      <c r="D42" s="56">
        <v>472094</v>
      </c>
      <c r="E42" s="62">
        <f t="shared" si="3"/>
        <v>-0.17213732858286698</v>
      </c>
      <c r="G42" s="205"/>
    </row>
    <row r="43" spans="2:7" ht="20.25" customHeight="1">
      <c r="B43" s="88" t="s">
        <v>25</v>
      </c>
      <c r="C43" s="74">
        <v>14152</v>
      </c>
      <c r="D43" s="56">
        <v>7092</v>
      </c>
      <c r="E43" s="62">
        <f t="shared" si="3"/>
        <v>0.99548787366046254</v>
      </c>
      <c r="G43" s="205"/>
    </row>
    <row r="44" spans="2:7" ht="20.25" customHeight="1">
      <c r="B44" s="88" t="s">
        <v>45</v>
      </c>
      <c r="C44" s="74">
        <v>12536</v>
      </c>
      <c r="D44" s="56">
        <v>13259</v>
      </c>
      <c r="E44" s="62">
        <f t="shared" si="3"/>
        <v>-5.4528999170374841E-2</v>
      </c>
      <c r="G44" s="205"/>
    </row>
    <row r="45" spans="2:7" ht="20.25" customHeight="1" thickBot="1">
      <c r="B45" s="49" t="s">
        <v>107</v>
      </c>
      <c r="C45" s="74">
        <v>210688</v>
      </c>
      <c r="D45" s="56">
        <v>201238</v>
      </c>
      <c r="E45" s="62">
        <f t="shared" si="3"/>
        <v>4.6959321798069949E-2</v>
      </c>
      <c r="G45" s="205"/>
    </row>
    <row r="46" spans="2:7" ht="30" customHeight="1" thickBot="1">
      <c r="B46" s="76" t="s">
        <v>27</v>
      </c>
      <c r="C46" s="77">
        <f>SUM(C39:C45)</f>
        <v>945289</v>
      </c>
      <c r="D46" s="78">
        <f>SUM(D39:D45)</f>
        <v>1066780</v>
      </c>
      <c r="E46" s="90">
        <f>(C46-D46)/D46</f>
        <v>-0.11388571214308479</v>
      </c>
      <c r="G46" s="194"/>
    </row>
    <row r="47" spans="2:7" ht="30" customHeight="1" thickBot="1">
      <c r="B47" s="76" t="s">
        <v>28</v>
      </c>
      <c r="C47" s="77">
        <f>C38+C46</f>
        <v>2772403</v>
      </c>
      <c r="D47" s="78">
        <f>D38+D46</f>
        <v>3092942</v>
      </c>
      <c r="E47" s="90">
        <f>(C47-D47)/D47</f>
        <v>-0.10363563235262736</v>
      </c>
    </row>
    <row r="48" spans="2:7" ht="30" customHeight="1" thickBot="1">
      <c r="B48" s="79" t="s">
        <v>108</v>
      </c>
      <c r="C48" s="80">
        <f>C31+C47</f>
        <v>5597981</v>
      </c>
      <c r="D48" s="80">
        <f>D31+D47</f>
        <v>5561345</v>
      </c>
      <c r="E48" s="91">
        <f>(C48-D48)/D48</f>
        <v>6.587615046360188E-3</v>
      </c>
    </row>
    <row r="49" spans="2:4" ht="15">
      <c r="B49" s="1"/>
      <c r="C49" s="1"/>
      <c r="D49" s="1"/>
    </row>
    <row r="50" spans="2:4" ht="15">
      <c r="B50" s="1"/>
      <c r="C50" s="1"/>
      <c r="D50" s="1"/>
    </row>
  </sheetData>
  <pageMargins left="0.7" right="0.7" top="0.75" bottom="0.75" header="0.3" footer="0.3"/>
  <pageSetup paperSize="9" scale="68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45"/>
  <sheetViews>
    <sheetView showGridLines="0" zoomScaleNormal="100" workbookViewId="0">
      <pane ySplit="3" topLeftCell="A4" activePane="bottomLeft" state="frozen"/>
      <selection pane="bottomLeft" activeCell="A4" sqref="A4:XFD4"/>
    </sheetView>
  </sheetViews>
  <sheetFormatPr defaultRowHeight="14.25"/>
  <cols>
    <col min="1" max="1" width="1.625" style="84" customWidth="1"/>
    <col min="2" max="2" width="72" customWidth="1"/>
    <col min="3" max="5" width="15.625" customWidth="1"/>
  </cols>
  <sheetData>
    <row r="1" spans="2:7" ht="50.25" customHeight="1" thickBot="1">
      <c r="B1" s="85" t="s">
        <v>109</v>
      </c>
      <c r="C1" s="84"/>
      <c r="D1" s="84"/>
      <c r="E1" s="84"/>
    </row>
    <row r="2" spans="2:7" ht="20.25" customHeight="1" thickBot="1">
      <c r="B2" s="81" t="s">
        <v>94</v>
      </c>
      <c r="C2" s="319" t="s">
        <v>183</v>
      </c>
      <c r="D2" s="319"/>
      <c r="E2" s="320"/>
    </row>
    <row r="3" spans="2:7" ht="20.25" customHeight="1" thickBot="1">
      <c r="B3" s="87" t="s">
        <v>127</v>
      </c>
      <c r="C3" s="92" t="s">
        <v>184</v>
      </c>
      <c r="D3" s="44" t="s">
        <v>185</v>
      </c>
      <c r="E3" s="43" t="s">
        <v>68</v>
      </c>
    </row>
    <row r="4" spans="2:7" ht="25.5" customHeight="1" thickBot="1">
      <c r="B4" s="51" t="s">
        <v>86</v>
      </c>
      <c r="C4" s="75">
        <v>352301</v>
      </c>
      <c r="D4" s="59">
        <v>476674</v>
      </c>
      <c r="E4" s="61">
        <f>(C4-D4)/D4</f>
        <v>-0.26091836349370851</v>
      </c>
      <c r="G4" s="210"/>
    </row>
    <row r="5" spans="2:7" ht="25.5" customHeight="1" thickBot="1">
      <c r="B5" s="51" t="s">
        <v>29</v>
      </c>
      <c r="C5" s="94">
        <f>SUM(C6:C22)</f>
        <v>195943</v>
      </c>
      <c r="D5" s="53">
        <f>SUM(D6:D22)</f>
        <v>152096</v>
      </c>
      <c r="E5" s="61">
        <f t="shared" ref="E5:E45" si="0">(C5-D5)/D5</f>
        <v>0.28828503050704818</v>
      </c>
      <c r="G5" s="216"/>
    </row>
    <row r="6" spans="2:7" ht="15">
      <c r="B6" s="211" t="s">
        <v>52</v>
      </c>
      <c r="C6" s="104">
        <v>187826</v>
      </c>
      <c r="D6" s="58">
        <v>171355</v>
      </c>
      <c r="E6" s="101">
        <f t="shared" si="0"/>
        <v>9.612208572845847E-2</v>
      </c>
      <c r="G6" s="205"/>
    </row>
    <row r="7" spans="2:7" ht="15">
      <c r="B7" s="212" t="s">
        <v>53</v>
      </c>
      <c r="C7" s="95">
        <v>-189477</v>
      </c>
      <c r="D7" s="57">
        <v>-140589</v>
      </c>
      <c r="E7" s="62">
        <f t="shared" si="0"/>
        <v>0.3477370206772934</v>
      </c>
      <c r="G7" s="215"/>
    </row>
    <row r="8" spans="2:7" ht="15">
      <c r="B8" s="212" t="s">
        <v>54</v>
      </c>
      <c r="C8" s="95">
        <v>162632</v>
      </c>
      <c r="D8" s="57">
        <v>145406</v>
      </c>
      <c r="E8" s="62">
        <f t="shared" si="0"/>
        <v>0.11846828879138413</v>
      </c>
      <c r="G8" s="215"/>
    </row>
    <row r="9" spans="2:7" ht="15">
      <c r="B9" s="212" t="s">
        <v>191</v>
      </c>
      <c r="C9" s="95">
        <v>-38896</v>
      </c>
      <c r="D9" s="57">
        <v>-483</v>
      </c>
      <c r="E9" s="62">
        <f t="shared" si="0"/>
        <v>79.530020703933744</v>
      </c>
      <c r="G9" s="215"/>
    </row>
    <row r="10" spans="2:7" ht="15">
      <c r="B10" s="212" t="s">
        <v>55</v>
      </c>
      <c r="C10" s="95">
        <v>6305</v>
      </c>
      <c r="D10" s="57">
        <v>6138</v>
      </c>
      <c r="E10" s="62">
        <f t="shared" si="0"/>
        <v>2.7207559465623983E-2</v>
      </c>
      <c r="G10" s="215"/>
    </row>
    <row r="11" spans="2:7" ht="15">
      <c r="B11" s="212" t="s">
        <v>30</v>
      </c>
      <c r="C11" s="95">
        <v>140427</v>
      </c>
      <c r="D11" s="57">
        <v>156893</v>
      </c>
      <c r="E11" s="62">
        <f t="shared" si="0"/>
        <v>-0.10495050767083298</v>
      </c>
      <c r="G11" s="215"/>
    </row>
    <row r="12" spans="2:7" ht="15">
      <c r="B12" s="212" t="s">
        <v>31</v>
      </c>
      <c r="C12" s="95">
        <v>5912</v>
      </c>
      <c r="D12" s="57">
        <v>1093</v>
      </c>
      <c r="E12" s="62">
        <f t="shared" si="0"/>
        <v>4.4089661482159199</v>
      </c>
      <c r="G12" s="215"/>
    </row>
    <row r="13" spans="2:7" ht="15">
      <c r="B13" s="212" t="s">
        <v>32</v>
      </c>
      <c r="C13" s="95">
        <v>16681</v>
      </c>
      <c r="D13" s="57">
        <v>-90590</v>
      </c>
      <c r="E13" s="62">
        <f t="shared" si="0"/>
        <v>-1.1841373220002207</v>
      </c>
      <c r="G13" s="215"/>
    </row>
    <row r="14" spans="2:7" ht="15">
      <c r="B14" s="213" t="s">
        <v>192</v>
      </c>
      <c r="C14" s="95">
        <v>-85896</v>
      </c>
      <c r="D14" s="57">
        <v>66407</v>
      </c>
      <c r="E14" s="62">
        <f t="shared" si="0"/>
        <v>-2.2934780971885496</v>
      </c>
      <c r="G14" s="215"/>
    </row>
    <row r="15" spans="2:7" ht="15">
      <c r="B15" s="212" t="s">
        <v>56</v>
      </c>
      <c r="C15" s="95">
        <v>-3539</v>
      </c>
      <c r="D15" s="57">
        <v>502</v>
      </c>
      <c r="E15" s="62">
        <f t="shared" si="0"/>
        <v>-8.0498007968127485</v>
      </c>
      <c r="G15" s="215"/>
    </row>
    <row r="16" spans="2:7" ht="15">
      <c r="B16" s="212" t="s">
        <v>57</v>
      </c>
      <c r="C16" s="95">
        <v>11329</v>
      </c>
      <c r="D16" s="57">
        <v>-21978</v>
      </c>
      <c r="E16" s="62">
        <f t="shared" si="0"/>
        <v>-1.5154700154700154</v>
      </c>
      <c r="G16" s="215"/>
    </row>
    <row r="17" spans="2:7" ht="15">
      <c r="B17" s="212" t="s">
        <v>194</v>
      </c>
      <c r="C17" s="95">
        <v>-2329</v>
      </c>
      <c r="D17" s="57">
        <v>-2044</v>
      </c>
      <c r="E17" s="62">
        <f t="shared" si="0"/>
        <v>0.13943248532289629</v>
      </c>
      <c r="G17" s="215"/>
    </row>
    <row r="18" spans="2:7" ht="15">
      <c r="B18" s="212" t="s">
        <v>87</v>
      </c>
      <c r="C18" s="95">
        <v>39252</v>
      </c>
      <c r="D18" s="57">
        <v>-102067</v>
      </c>
      <c r="E18" s="62">
        <f t="shared" si="0"/>
        <v>-1.3845709191021585</v>
      </c>
      <c r="G18" s="215"/>
    </row>
    <row r="19" spans="2:7" ht="15">
      <c r="B19" s="212" t="s">
        <v>193</v>
      </c>
      <c r="C19" s="95">
        <v>4842</v>
      </c>
      <c r="D19" s="161" t="s">
        <v>190</v>
      </c>
      <c r="E19" s="65" t="s">
        <v>95</v>
      </c>
      <c r="G19" s="215"/>
    </row>
    <row r="20" spans="2:7" ht="15">
      <c r="B20" s="212" t="s">
        <v>5</v>
      </c>
      <c r="C20" s="95">
        <v>51835</v>
      </c>
      <c r="D20" s="57">
        <v>80768</v>
      </c>
      <c r="E20" s="62">
        <f t="shared" si="0"/>
        <v>-0.35822355388272581</v>
      </c>
      <c r="G20" s="215"/>
    </row>
    <row r="21" spans="2:7" ht="15" customHeight="1">
      <c r="B21" s="213" t="s">
        <v>88</v>
      </c>
      <c r="C21" s="95">
        <v>-116813</v>
      </c>
      <c r="D21" s="57">
        <v>-120025</v>
      </c>
      <c r="E21" s="62">
        <f t="shared" si="0"/>
        <v>-2.6761091439283482E-2</v>
      </c>
      <c r="G21" s="215"/>
    </row>
    <row r="22" spans="2:7" ht="15.75" thickBot="1">
      <c r="B22" s="214" t="s">
        <v>33</v>
      </c>
      <c r="C22" s="105">
        <v>5852</v>
      </c>
      <c r="D22" s="106">
        <v>1310</v>
      </c>
      <c r="E22" s="103">
        <f t="shared" si="0"/>
        <v>3.4671755725190838</v>
      </c>
      <c r="G22" s="215"/>
    </row>
    <row r="23" spans="2:7" ht="25.5" customHeight="1" thickBot="1">
      <c r="B23" s="51" t="s">
        <v>152</v>
      </c>
      <c r="C23" s="94">
        <f>C4+C5</f>
        <v>548244</v>
      </c>
      <c r="D23" s="53">
        <f>D4+D5</f>
        <v>628770</v>
      </c>
      <c r="E23" s="61">
        <f t="shared" si="0"/>
        <v>-0.12806908726561381</v>
      </c>
      <c r="G23" s="216"/>
    </row>
    <row r="24" spans="2:7" ht="15">
      <c r="B24" s="33" t="s">
        <v>34</v>
      </c>
      <c r="C24" s="104">
        <v>-37452</v>
      </c>
      <c r="D24" s="58">
        <v>-59766</v>
      </c>
      <c r="E24" s="101">
        <f t="shared" si="0"/>
        <v>-0.37335608874610982</v>
      </c>
      <c r="G24" s="215"/>
    </row>
    <row r="25" spans="2:7" ht="15.75" thickBot="1">
      <c r="B25" s="102" t="s">
        <v>35</v>
      </c>
      <c r="C25" s="105">
        <v>8563</v>
      </c>
      <c r="D25" s="106">
        <v>12960</v>
      </c>
      <c r="E25" s="103">
        <f t="shared" si="0"/>
        <v>-0.33927469135802468</v>
      </c>
      <c r="G25" s="215"/>
    </row>
    <row r="26" spans="2:7" ht="25.5" customHeight="1" thickBot="1">
      <c r="B26" s="107" t="s">
        <v>89</v>
      </c>
      <c r="C26" s="108">
        <f>C23+C24+C25</f>
        <v>519355</v>
      </c>
      <c r="D26" s="109">
        <f>D23+D24+D25</f>
        <v>581964</v>
      </c>
      <c r="E26" s="110">
        <f t="shared" si="0"/>
        <v>-0.10758225594710326</v>
      </c>
      <c r="G26" s="216"/>
    </row>
    <row r="27" spans="2:7" ht="15">
      <c r="B27" s="33" t="s">
        <v>37</v>
      </c>
      <c r="C27" s="104">
        <v>-53001</v>
      </c>
      <c r="D27" s="58">
        <v>-40478</v>
      </c>
      <c r="E27" s="101">
        <f t="shared" si="0"/>
        <v>0.30937793369237609</v>
      </c>
      <c r="G27" s="215"/>
    </row>
    <row r="28" spans="2:7" ht="15">
      <c r="B28" s="20" t="s">
        <v>36</v>
      </c>
      <c r="C28" s="95">
        <v>-45453</v>
      </c>
      <c r="D28" s="57">
        <v>-23225</v>
      </c>
      <c r="E28" s="62">
        <f t="shared" si="0"/>
        <v>0.95707212055974167</v>
      </c>
      <c r="G28" s="215"/>
    </row>
    <row r="29" spans="2:7" ht="15">
      <c r="B29" s="20" t="s">
        <v>90</v>
      </c>
      <c r="C29" s="95">
        <v>-64187</v>
      </c>
      <c r="D29" s="57">
        <v>-45329</v>
      </c>
      <c r="E29" s="62">
        <f t="shared" si="0"/>
        <v>0.41602506121908711</v>
      </c>
      <c r="G29" s="215"/>
    </row>
    <row r="30" spans="2:7" ht="15">
      <c r="B30" s="20" t="s">
        <v>195</v>
      </c>
      <c r="C30" s="95">
        <v>48219</v>
      </c>
      <c r="D30" s="57" t="s">
        <v>190</v>
      </c>
      <c r="E30" s="65" t="s">
        <v>95</v>
      </c>
      <c r="G30" s="215"/>
    </row>
    <row r="31" spans="2:7" ht="15">
      <c r="B31" s="20" t="s">
        <v>47</v>
      </c>
      <c r="C31" s="95">
        <v>1756</v>
      </c>
      <c r="D31" s="57">
        <v>690</v>
      </c>
      <c r="E31" s="62">
        <f t="shared" si="0"/>
        <v>1.5449275362318842</v>
      </c>
      <c r="G31" s="215"/>
    </row>
    <row r="32" spans="2:7" ht="15">
      <c r="B32" s="49" t="s">
        <v>46</v>
      </c>
      <c r="C32" s="204">
        <v>0</v>
      </c>
      <c r="D32" s="57">
        <v>-1100</v>
      </c>
      <c r="E32" s="62">
        <f t="shared" si="0"/>
        <v>-1</v>
      </c>
      <c r="G32" s="215"/>
    </row>
    <row r="33" spans="2:7" ht="15">
      <c r="B33" s="49" t="s">
        <v>48</v>
      </c>
      <c r="C33" s="204">
        <v>0</v>
      </c>
      <c r="D33" s="57">
        <v>1100</v>
      </c>
      <c r="E33" s="62">
        <f t="shared" si="0"/>
        <v>-1</v>
      </c>
      <c r="G33" s="215"/>
    </row>
    <row r="34" spans="2:7" ht="15.75" thickBot="1">
      <c r="B34" s="49" t="s">
        <v>178</v>
      </c>
      <c r="C34" s="105">
        <v>2515</v>
      </c>
      <c r="D34" s="57">
        <v>1258</v>
      </c>
      <c r="E34" s="62">
        <f t="shared" si="0"/>
        <v>0.99920508744038161</v>
      </c>
      <c r="G34" s="215"/>
    </row>
    <row r="35" spans="2:7" ht="25.5" customHeight="1" thickBot="1">
      <c r="B35" s="107" t="s">
        <v>91</v>
      </c>
      <c r="C35" s="108">
        <f>SUM(C27:C34)</f>
        <v>-110151</v>
      </c>
      <c r="D35" s="109">
        <f>SUM(D27:D34)</f>
        <v>-107084</v>
      </c>
      <c r="E35" s="110">
        <f t="shared" si="0"/>
        <v>2.8641066826043105E-2</v>
      </c>
      <c r="G35" s="216"/>
    </row>
    <row r="36" spans="2:7" ht="15">
      <c r="B36" s="20" t="s">
        <v>44</v>
      </c>
      <c r="C36" s="95">
        <v>-366162</v>
      </c>
      <c r="D36" s="57">
        <v>-397575</v>
      </c>
      <c r="E36" s="63">
        <f t="shared" si="0"/>
        <v>-7.9011507262780611E-2</v>
      </c>
      <c r="G36" s="215"/>
    </row>
    <row r="37" spans="2:7" ht="15">
      <c r="B37" s="20" t="s">
        <v>143</v>
      </c>
      <c r="C37" s="95">
        <v>-1689</v>
      </c>
      <c r="D37" s="57">
        <v>-2250</v>
      </c>
      <c r="E37" s="63">
        <f t="shared" si="0"/>
        <v>-0.24933333333333332</v>
      </c>
      <c r="G37" s="215"/>
    </row>
    <row r="38" spans="2:7" ht="15">
      <c r="B38" s="20" t="s">
        <v>38</v>
      </c>
      <c r="C38" s="95">
        <v>-256</v>
      </c>
      <c r="D38" s="57">
        <v>-243</v>
      </c>
      <c r="E38" s="63">
        <f t="shared" si="0"/>
        <v>5.3497942386831275E-2</v>
      </c>
      <c r="G38" s="215"/>
    </row>
    <row r="39" spans="2:7" ht="15">
      <c r="B39" s="20" t="s">
        <v>93</v>
      </c>
      <c r="C39" s="95">
        <v>-96215</v>
      </c>
      <c r="D39" s="57">
        <v>-125824</v>
      </c>
      <c r="E39" s="63">
        <f t="shared" si="0"/>
        <v>-0.23532076551373346</v>
      </c>
      <c r="G39" s="215"/>
    </row>
    <row r="40" spans="2:7" ht="15.75" thickBot="1">
      <c r="B40" s="102" t="s">
        <v>39</v>
      </c>
      <c r="C40" s="204">
        <v>0</v>
      </c>
      <c r="D40" s="57">
        <v>-72</v>
      </c>
      <c r="E40" s="63">
        <f t="shared" si="0"/>
        <v>-1</v>
      </c>
      <c r="G40" s="215"/>
    </row>
    <row r="41" spans="2:7" ht="25.5" customHeight="1" thickBot="1">
      <c r="B41" s="107" t="s">
        <v>92</v>
      </c>
      <c r="C41" s="108">
        <f>SUM(C36:C40)</f>
        <v>-464322</v>
      </c>
      <c r="D41" s="109">
        <f>SUM(D36:D40)</f>
        <v>-525964</v>
      </c>
      <c r="E41" s="110">
        <f t="shared" si="0"/>
        <v>-0.11719813523359013</v>
      </c>
      <c r="G41" s="216"/>
    </row>
    <row r="42" spans="2:7" ht="25.5" customHeight="1" thickBot="1">
      <c r="B42" s="51" t="s">
        <v>40</v>
      </c>
      <c r="C42" s="94">
        <f>C26+C35+C41</f>
        <v>-55118</v>
      </c>
      <c r="D42" s="53">
        <f>D26+D35+D41</f>
        <v>-51084</v>
      </c>
      <c r="E42" s="61">
        <f t="shared" si="0"/>
        <v>7.8967974316811532E-2</v>
      </c>
      <c r="G42" s="216"/>
    </row>
    <row r="43" spans="2:7" ht="25.5" customHeight="1">
      <c r="B43" s="50" t="s">
        <v>41</v>
      </c>
      <c r="C43" s="93">
        <v>270354</v>
      </c>
      <c r="D43" s="54">
        <v>277534</v>
      </c>
      <c r="E43" s="60">
        <f t="shared" si="0"/>
        <v>-2.5870704129944438E-2</v>
      </c>
      <c r="G43" s="210"/>
    </row>
    <row r="44" spans="2:7" ht="25.5" customHeight="1" thickBot="1">
      <c r="B44" s="6" t="s">
        <v>42</v>
      </c>
      <c r="C44" s="105">
        <v>160</v>
      </c>
      <c r="D44" s="106">
        <v>-1339</v>
      </c>
      <c r="E44" s="103">
        <f t="shared" si="0"/>
        <v>-1.1194921583271098</v>
      </c>
      <c r="G44" s="215"/>
    </row>
    <row r="45" spans="2:7" ht="25.5" customHeight="1" thickBot="1">
      <c r="B45" s="51" t="s">
        <v>43</v>
      </c>
      <c r="C45" s="75">
        <f>C43+C42+C44</f>
        <v>215396</v>
      </c>
      <c r="D45" s="59">
        <f>D43+D42+D44</f>
        <v>225111</v>
      </c>
      <c r="E45" s="61">
        <f t="shared" si="0"/>
        <v>-4.3156487244070701E-2</v>
      </c>
      <c r="G45" s="210"/>
    </row>
  </sheetData>
  <mergeCells count="1">
    <mergeCell ref="C2:E2"/>
  </mergeCells>
  <pageMargins left="0.7" right="0.7" top="0.75" bottom="0.75" header="0.3" footer="0.3"/>
  <pageSetup paperSize="9" scale="58" orientation="portrait" horizontalDpi="4294967294" r:id="rId1"/>
  <ignoredErrors>
    <ignoredError sqref="D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S24"/>
  <sheetViews>
    <sheetView showGridLines="0" zoomScaleNormal="100" workbookViewId="0">
      <pane ySplit="3" topLeftCell="A4" activePane="bottomLeft" state="frozen"/>
      <selection pane="bottomLeft" activeCell="A4" sqref="A4:XFD4"/>
    </sheetView>
  </sheetViews>
  <sheetFormatPr defaultRowHeight="14.25"/>
  <cols>
    <col min="1" max="1" width="1.625" customWidth="1"/>
    <col min="2" max="2" width="52.375" customWidth="1"/>
    <col min="3" max="3" width="12.625" customWidth="1"/>
    <col min="4" max="4" width="1.5" customWidth="1"/>
    <col min="5" max="5" width="12.625" customWidth="1"/>
    <col min="6" max="6" width="1.75" customWidth="1"/>
    <col min="7" max="8" width="12.625" customWidth="1"/>
    <col min="9" max="9" width="1.25" customWidth="1"/>
    <col min="10" max="10" width="12.625" customWidth="1"/>
    <col min="11" max="11" width="2.375" customWidth="1"/>
    <col min="12" max="12" width="12.625" customWidth="1"/>
  </cols>
  <sheetData>
    <row r="1" spans="1:19" ht="50.25" customHeight="1" thickBot="1">
      <c r="A1" s="1"/>
      <c r="B1" s="85" t="s">
        <v>109</v>
      </c>
      <c r="C1" s="223"/>
      <c r="D1" s="223"/>
      <c r="E1" s="223"/>
      <c r="F1" s="223"/>
      <c r="G1" s="223"/>
      <c r="H1" s="223"/>
      <c r="I1" s="223"/>
      <c r="J1" s="223"/>
      <c r="K1" s="223"/>
      <c r="L1" s="223"/>
    </row>
    <row r="2" spans="1:19" ht="20.25" customHeight="1" thickBot="1">
      <c r="A2" s="1"/>
      <c r="B2" s="325" t="s">
        <v>80</v>
      </c>
      <c r="C2" s="318" t="s">
        <v>186</v>
      </c>
      <c r="D2" s="319"/>
      <c r="E2" s="319"/>
      <c r="F2" s="319"/>
      <c r="G2" s="320"/>
      <c r="H2" s="318" t="s">
        <v>187</v>
      </c>
      <c r="I2" s="319"/>
      <c r="J2" s="319"/>
      <c r="K2" s="319"/>
      <c r="L2" s="320"/>
    </row>
    <row r="3" spans="1:19" ht="20.25" customHeight="1" thickBot="1">
      <c r="A3" s="1"/>
      <c r="B3" s="326"/>
      <c r="C3" s="45">
        <v>2013</v>
      </c>
      <c r="D3" s="217"/>
      <c r="E3" s="14">
        <v>2012</v>
      </c>
      <c r="F3" s="14"/>
      <c r="G3" s="15" t="s">
        <v>68</v>
      </c>
      <c r="H3" s="46">
        <v>2013</v>
      </c>
      <c r="I3" s="217"/>
      <c r="J3" s="14">
        <v>2012</v>
      </c>
      <c r="K3" s="14"/>
      <c r="L3" s="15" t="s">
        <v>68</v>
      </c>
    </row>
    <row r="4" spans="1:19" ht="30" customHeight="1" thickBot="1">
      <c r="A4" s="1"/>
      <c r="B4" s="3" t="s">
        <v>63</v>
      </c>
      <c r="C4" s="66">
        <f>SUM(C5:C6)</f>
        <v>3525855</v>
      </c>
      <c r="D4" s="218"/>
      <c r="E4" s="67">
        <f>SUM(E5:E6)</f>
        <v>3557888</v>
      </c>
      <c r="F4" s="67"/>
      <c r="G4" s="4">
        <f>(C4-E4)/E4</f>
        <v>-9.0033750359763999E-3</v>
      </c>
      <c r="H4" s="66">
        <f>SUM(H5:H6)</f>
        <v>3525855</v>
      </c>
      <c r="I4" s="218"/>
      <c r="J4" s="67">
        <f>SUM(J5:J6)</f>
        <v>3557888</v>
      </c>
      <c r="K4" s="67"/>
      <c r="L4" s="4">
        <f>(H4-J4)/J4</f>
        <v>-9.0033750359763999E-3</v>
      </c>
      <c r="N4" s="281"/>
      <c r="O4" s="281"/>
      <c r="P4" s="281"/>
      <c r="Q4" s="281"/>
      <c r="R4" s="281"/>
      <c r="S4" s="194"/>
    </row>
    <row r="5" spans="1:19" ht="20.25" customHeight="1">
      <c r="A5" s="1"/>
      <c r="B5" s="2" t="s">
        <v>64</v>
      </c>
      <c r="C5" s="68">
        <v>2691508</v>
      </c>
      <c r="D5" s="219"/>
      <c r="E5" s="69">
        <v>2756402</v>
      </c>
      <c r="F5" s="69"/>
      <c r="G5" s="5">
        <f t="shared" ref="G5:G18" si="0">(C5-E5)/E5</f>
        <v>-2.3543010054411513E-2</v>
      </c>
      <c r="H5" s="68">
        <v>2691508</v>
      </c>
      <c r="I5" s="219"/>
      <c r="J5" s="69">
        <v>2756402</v>
      </c>
      <c r="K5" s="69"/>
      <c r="L5" s="5">
        <f t="shared" ref="L5:L6" si="1">(H5-J5)/J5</f>
        <v>-2.3543010054411513E-2</v>
      </c>
      <c r="N5" s="279"/>
      <c r="O5" s="279"/>
      <c r="P5" s="279"/>
      <c r="Q5" s="279"/>
      <c r="R5" s="279"/>
      <c r="S5" s="194"/>
    </row>
    <row r="6" spans="1:19" ht="20.25" customHeight="1" thickBot="1">
      <c r="A6" s="1"/>
      <c r="B6" s="6" t="s">
        <v>65</v>
      </c>
      <c r="C6" s="70">
        <v>834347</v>
      </c>
      <c r="D6" s="220"/>
      <c r="E6" s="71">
        <v>801486</v>
      </c>
      <c r="F6" s="71"/>
      <c r="G6" s="7">
        <f t="shared" si="0"/>
        <v>4.1000092328499813E-2</v>
      </c>
      <c r="H6" s="70">
        <v>834347</v>
      </c>
      <c r="I6" s="220"/>
      <c r="J6" s="71">
        <v>801486</v>
      </c>
      <c r="K6" s="71"/>
      <c r="L6" s="7">
        <f t="shared" si="1"/>
        <v>4.1000092328499813E-2</v>
      </c>
      <c r="N6" s="279"/>
      <c r="O6" s="279"/>
      <c r="P6" s="279"/>
      <c r="Q6" s="279"/>
      <c r="R6" s="279"/>
      <c r="S6" s="194"/>
    </row>
    <row r="7" spans="1:19" ht="20.25" customHeight="1" thickBot="1">
      <c r="A7" s="1"/>
      <c r="B7" s="10" t="s">
        <v>153</v>
      </c>
      <c r="C7" s="70">
        <v>622689</v>
      </c>
      <c r="D7" s="297"/>
      <c r="E7" s="71">
        <v>351591</v>
      </c>
      <c r="F7" s="298"/>
      <c r="G7" s="7">
        <f t="shared" si="0"/>
        <v>0.77106069267984678</v>
      </c>
      <c r="H7" s="70">
        <v>622689</v>
      </c>
      <c r="I7" s="220"/>
      <c r="J7" s="71">
        <v>351591</v>
      </c>
      <c r="K7" s="71"/>
      <c r="L7" s="7">
        <f t="shared" ref="L7:L10" si="2">(H7-J7)/J7</f>
        <v>0.77106069267984678</v>
      </c>
      <c r="N7" s="279"/>
      <c r="O7" s="279"/>
      <c r="P7" s="279"/>
      <c r="Q7" s="279"/>
      <c r="R7" s="279"/>
      <c r="S7" s="194"/>
    </row>
    <row r="8" spans="1:19" ht="30" customHeight="1" thickBot="1">
      <c r="A8" s="1"/>
      <c r="B8" s="8" t="s">
        <v>79</v>
      </c>
      <c r="C8" s="66">
        <v>3533257</v>
      </c>
      <c r="D8" s="221"/>
      <c r="E8" s="72">
        <v>3531030</v>
      </c>
      <c r="F8" s="72"/>
      <c r="G8" s="4">
        <f>(C8-E8)/E8</f>
        <v>6.306941600609454E-4</v>
      </c>
      <c r="H8" s="66">
        <v>3541810</v>
      </c>
      <c r="I8" s="221"/>
      <c r="J8" s="72">
        <v>3541448</v>
      </c>
      <c r="K8" s="72"/>
      <c r="L8" s="9">
        <f t="shared" si="2"/>
        <v>1.0221807577013697E-4</v>
      </c>
      <c r="N8" s="281"/>
      <c r="O8" s="281"/>
      <c r="P8" s="281"/>
      <c r="Q8" s="281"/>
      <c r="R8" s="281"/>
      <c r="S8" s="194"/>
    </row>
    <row r="9" spans="1:19" ht="20.25" customHeight="1">
      <c r="A9" s="1"/>
      <c r="B9" s="2" t="s">
        <v>64</v>
      </c>
      <c r="C9" s="68">
        <v>2703864</v>
      </c>
      <c r="D9" s="219"/>
      <c r="E9" s="69">
        <v>2745811</v>
      </c>
      <c r="F9" s="69"/>
      <c r="G9" s="5">
        <f>(C9-E9)/E9</f>
        <v>-1.5276725164259302E-2</v>
      </c>
      <c r="H9" s="68">
        <v>2727771</v>
      </c>
      <c r="I9" s="219"/>
      <c r="J9" s="69">
        <v>2770072</v>
      </c>
      <c r="K9" s="69"/>
      <c r="L9" s="5">
        <f>(H9-J9)/J9</f>
        <v>-1.5270722205054597E-2</v>
      </c>
      <c r="N9" s="279"/>
      <c r="O9" s="279"/>
      <c r="P9" s="279"/>
      <c r="Q9" s="279"/>
      <c r="R9" s="279"/>
      <c r="S9" s="194"/>
    </row>
    <row r="10" spans="1:19" ht="20.25" customHeight="1" thickBot="1">
      <c r="A10" s="1"/>
      <c r="B10" s="6" t="s">
        <v>65</v>
      </c>
      <c r="C10" s="70">
        <v>829392</v>
      </c>
      <c r="D10" s="220"/>
      <c r="E10" s="71">
        <v>785219</v>
      </c>
      <c r="F10" s="71"/>
      <c r="G10" s="7">
        <f t="shared" si="0"/>
        <v>5.6255643330077341E-2</v>
      </c>
      <c r="H10" s="70">
        <v>814040</v>
      </c>
      <c r="I10" s="220"/>
      <c r="J10" s="71">
        <v>771376</v>
      </c>
      <c r="K10" s="71"/>
      <c r="L10" s="7">
        <f t="shared" si="2"/>
        <v>5.5308954388002735E-2</v>
      </c>
      <c r="N10" s="279"/>
      <c r="O10" s="279"/>
      <c r="P10" s="279"/>
      <c r="Q10" s="279"/>
      <c r="R10" s="279"/>
      <c r="S10" s="194"/>
    </row>
    <row r="11" spans="1:19" ht="30" customHeight="1" thickBot="1">
      <c r="A11" s="1"/>
      <c r="B11" s="10" t="s">
        <v>136</v>
      </c>
      <c r="C11" s="268">
        <v>9.0999999999999998E-2</v>
      </c>
      <c r="D11" s="269"/>
      <c r="E11" s="265">
        <v>9.0999999999999998E-2</v>
      </c>
      <c r="F11" s="265"/>
      <c r="G11" s="317" t="s">
        <v>223</v>
      </c>
      <c r="H11" s="268">
        <v>9.0999999999999998E-2</v>
      </c>
      <c r="I11" s="269"/>
      <c r="J11" s="265">
        <v>9.0999999999999998E-2</v>
      </c>
      <c r="K11" s="265"/>
      <c r="L11" s="317" t="s">
        <v>223</v>
      </c>
      <c r="N11" s="282"/>
      <c r="O11" s="282"/>
      <c r="P11" s="283"/>
      <c r="Q11" s="282"/>
      <c r="R11" s="282"/>
      <c r="S11" s="283"/>
    </row>
    <row r="12" spans="1:19" ht="20.25" customHeight="1">
      <c r="A12" s="1"/>
      <c r="B12" s="2" t="s">
        <v>64</v>
      </c>
      <c r="C12" s="270">
        <v>9.2999999999999999E-2</v>
      </c>
      <c r="D12" s="271"/>
      <c r="E12" s="266">
        <v>9.7000000000000003E-2</v>
      </c>
      <c r="F12" s="266"/>
      <c r="G12" s="11" t="s">
        <v>154</v>
      </c>
      <c r="H12" s="270">
        <v>9.2999999999999999E-2</v>
      </c>
      <c r="I12" s="271"/>
      <c r="J12" s="266">
        <v>9.7000000000000003E-2</v>
      </c>
      <c r="K12" s="266"/>
      <c r="L12" s="11" t="s">
        <v>154</v>
      </c>
      <c r="N12" s="280"/>
      <c r="O12" s="280"/>
      <c r="P12" s="284"/>
      <c r="Q12" s="280"/>
      <c r="R12" s="280"/>
      <c r="S12" s="284"/>
    </row>
    <row r="13" spans="1:19" ht="20.25" customHeight="1" thickBot="1">
      <c r="A13" s="1"/>
      <c r="B13" s="6" t="s">
        <v>65</v>
      </c>
      <c r="C13" s="272">
        <v>8.5999999999999993E-2</v>
      </c>
      <c r="D13" s="273"/>
      <c r="E13" s="267">
        <v>6.9000000000000006E-2</v>
      </c>
      <c r="F13" s="267"/>
      <c r="G13" s="12" t="s">
        <v>220</v>
      </c>
      <c r="H13" s="272">
        <v>8.5999999999999993E-2</v>
      </c>
      <c r="I13" s="273"/>
      <c r="J13" s="267">
        <v>6.9000000000000006E-2</v>
      </c>
      <c r="K13" s="267"/>
      <c r="L13" s="12" t="s">
        <v>220</v>
      </c>
      <c r="N13" s="280"/>
      <c r="O13" s="280"/>
      <c r="P13" s="285"/>
      <c r="Q13" s="280"/>
      <c r="R13" s="280"/>
      <c r="S13" s="285"/>
    </row>
    <row r="14" spans="1:19" ht="37.5" customHeight="1" thickBot="1">
      <c r="A14" s="1"/>
      <c r="B14" s="8" t="s">
        <v>155</v>
      </c>
      <c r="C14" s="225">
        <v>40.700000000000003</v>
      </c>
      <c r="D14" s="226"/>
      <c r="E14" s="232">
        <v>39.5</v>
      </c>
      <c r="F14" s="232"/>
      <c r="G14" s="4">
        <f t="shared" si="0"/>
        <v>3.037974683544311E-2</v>
      </c>
      <c r="H14" s="225">
        <v>40.299999999999997</v>
      </c>
      <c r="I14" s="226"/>
      <c r="J14" s="232">
        <v>38.9</v>
      </c>
      <c r="K14" s="232"/>
      <c r="L14" s="4">
        <f t="shared" ref="L14:L18" si="3">(H14-J14)/J14</f>
        <v>3.5989717223650353E-2</v>
      </c>
      <c r="N14" s="286"/>
      <c r="O14" s="286"/>
      <c r="P14" s="286"/>
      <c r="Q14" s="286"/>
      <c r="R14" s="286"/>
      <c r="S14" s="194"/>
    </row>
    <row r="15" spans="1:19" ht="20.25" customHeight="1">
      <c r="A15" s="1"/>
      <c r="B15" s="2" t="s">
        <v>66</v>
      </c>
      <c r="C15" s="228">
        <v>49.2</v>
      </c>
      <c r="D15" s="229"/>
      <c r="E15" s="230">
        <v>47.1</v>
      </c>
      <c r="F15" s="289"/>
      <c r="G15" s="224">
        <f t="shared" si="0"/>
        <v>4.4585987261146529E-2</v>
      </c>
      <c r="H15" s="228">
        <v>48.6</v>
      </c>
      <c r="I15" s="229"/>
      <c r="J15" s="230">
        <v>46.1</v>
      </c>
      <c r="K15" s="230"/>
      <c r="L15" s="231">
        <f>(H15-J15)/J15</f>
        <v>5.4229934924078092E-2</v>
      </c>
      <c r="N15" s="285"/>
      <c r="O15" s="287"/>
      <c r="P15" s="287"/>
      <c r="Q15" s="285"/>
      <c r="R15" s="287"/>
      <c r="S15" s="194"/>
    </row>
    <row r="16" spans="1:19" ht="20.25" customHeight="1" thickBot="1">
      <c r="A16" s="1"/>
      <c r="B16" s="6" t="s">
        <v>67</v>
      </c>
      <c r="C16" s="278">
        <v>13.1</v>
      </c>
      <c r="D16" s="222"/>
      <c r="E16" s="13">
        <v>13.4</v>
      </c>
      <c r="F16" s="13"/>
      <c r="G16" s="227">
        <f t="shared" si="0"/>
        <v>-2.2388059701492588E-2</v>
      </c>
      <c r="H16" s="278">
        <v>13</v>
      </c>
      <c r="I16" s="222"/>
      <c r="J16" s="13">
        <v>13.4</v>
      </c>
      <c r="K16" s="13"/>
      <c r="L16" s="7">
        <f t="shared" si="3"/>
        <v>-2.9850746268656744E-2</v>
      </c>
      <c r="N16" s="285"/>
      <c r="O16" s="285"/>
      <c r="P16" s="285"/>
      <c r="Q16" s="285"/>
      <c r="R16" s="285"/>
      <c r="S16" s="194"/>
    </row>
    <row r="17" spans="1:19" ht="30" customHeight="1" thickBot="1">
      <c r="A17" s="1"/>
      <c r="B17" s="10" t="s">
        <v>82</v>
      </c>
      <c r="C17" s="301">
        <v>132301</v>
      </c>
      <c r="D17" s="302" t="s">
        <v>156</v>
      </c>
      <c r="E17" s="304">
        <v>144288</v>
      </c>
      <c r="F17" s="306" t="s">
        <v>144</v>
      </c>
      <c r="G17" s="9">
        <f>(C17-E17)/E17</f>
        <v>-8.3076901752051457E-2</v>
      </c>
      <c r="H17" s="301">
        <v>132301</v>
      </c>
      <c r="I17" s="302" t="s">
        <v>156</v>
      </c>
      <c r="J17" s="304">
        <v>144288</v>
      </c>
      <c r="K17" s="306" t="s">
        <v>144</v>
      </c>
      <c r="L17" s="9">
        <f>(H17-J17)/J17</f>
        <v>-8.3076901752051457E-2</v>
      </c>
      <c r="N17" s="194"/>
      <c r="O17" s="288"/>
      <c r="P17" s="16"/>
      <c r="Q17" s="194"/>
      <c r="R17" s="194"/>
      <c r="S17" s="194"/>
    </row>
    <row r="18" spans="1:19" ht="30" customHeight="1" thickBot="1">
      <c r="A18" s="1"/>
      <c r="B18" s="10" t="s">
        <v>83</v>
      </c>
      <c r="C18" s="301">
        <v>208518</v>
      </c>
      <c r="D18" s="303"/>
      <c r="E18" s="304">
        <v>117327</v>
      </c>
      <c r="F18" s="305"/>
      <c r="G18" s="9">
        <f t="shared" si="0"/>
        <v>0.77723797591347266</v>
      </c>
      <c r="H18" s="301">
        <v>208518</v>
      </c>
      <c r="I18" s="303"/>
      <c r="J18" s="304">
        <v>117327</v>
      </c>
      <c r="K18" s="305"/>
      <c r="L18" s="9">
        <f t="shared" si="3"/>
        <v>0.77723797591347266</v>
      </c>
      <c r="N18" s="194"/>
      <c r="O18" s="17"/>
      <c r="P18" s="16"/>
      <c r="Q18" s="194"/>
      <c r="R18" s="194"/>
      <c r="S18" s="194"/>
    </row>
    <row r="19" spans="1:19" ht="15" customHeight="1">
      <c r="A19" s="1"/>
      <c r="B19" s="1"/>
      <c r="C19" s="299"/>
      <c r="D19" s="299"/>
      <c r="E19" s="300"/>
      <c r="F19" s="300"/>
      <c r="G19" s="300"/>
      <c r="H19" s="299"/>
      <c r="I19" s="299"/>
      <c r="J19" s="299"/>
      <c r="K19" s="299"/>
      <c r="L19" s="300"/>
      <c r="N19" s="194"/>
      <c r="O19" s="194"/>
      <c r="P19" s="16"/>
      <c r="Q19" s="194"/>
      <c r="R19" s="194"/>
      <c r="S19" s="194"/>
    </row>
    <row r="20" spans="1:19" ht="49.5" customHeight="1">
      <c r="B20" s="327" t="s">
        <v>81</v>
      </c>
      <c r="C20" s="327"/>
      <c r="D20" s="327"/>
      <c r="E20" s="327"/>
      <c r="F20" s="327"/>
      <c r="G20" s="327"/>
      <c r="N20" s="194"/>
      <c r="O20" s="194"/>
      <c r="P20" s="194"/>
      <c r="Q20" s="194"/>
      <c r="R20" s="194"/>
      <c r="S20" s="194"/>
    </row>
    <row r="21" spans="1:19" ht="56.25" customHeight="1">
      <c r="B21" s="328" t="s">
        <v>137</v>
      </c>
      <c r="C21" s="328"/>
      <c r="D21" s="328"/>
      <c r="E21" s="328"/>
      <c r="F21" s="328"/>
      <c r="G21" s="328"/>
    </row>
    <row r="22" spans="1:19" ht="42" customHeight="1">
      <c r="B22" s="328" t="s">
        <v>138</v>
      </c>
      <c r="C22" s="328"/>
      <c r="D22" s="328"/>
      <c r="E22" s="328"/>
      <c r="F22" s="328"/>
      <c r="G22" s="328"/>
    </row>
    <row r="23" spans="1:19" ht="29.25" customHeight="1">
      <c r="B23" s="324" t="s">
        <v>196</v>
      </c>
      <c r="C23" s="324"/>
      <c r="D23" s="324"/>
      <c r="E23" s="324"/>
      <c r="F23" s="324"/>
      <c r="G23" s="324"/>
    </row>
    <row r="24" spans="1:19" ht="29.25" customHeight="1">
      <c r="B24" s="324" t="s">
        <v>197</v>
      </c>
      <c r="C24" s="324"/>
      <c r="D24" s="324"/>
      <c r="E24" s="324"/>
      <c r="F24" s="324"/>
      <c r="G24" s="324"/>
    </row>
  </sheetData>
  <mergeCells count="8">
    <mergeCell ref="B24:G24"/>
    <mergeCell ref="C2:G2"/>
    <mergeCell ref="H2:L2"/>
    <mergeCell ref="B2:B3"/>
    <mergeCell ref="B20:G20"/>
    <mergeCell ref="B21:G21"/>
    <mergeCell ref="B22:G22"/>
    <mergeCell ref="B23:G23"/>
  </mergeCells>
  <pageMargins left="0.7" right="0.7" top="0.75" bottom="0.75" header="0.3" footer="0.3"/>
  <pageSetup paperSize="9" scale="59" orientation="portrait" horizontalDpi="4294967294" r:id="rId1"/>
  <colBreaks count="1" manualBreakCount="1">
    <brk id="12" max="1048575" man="1"/>
  </colBreaks>
  <ignoredErrors>
    <ignoredError sqref="D17 F17 I17 K17" numberStoredAsText="1"/>
    <ignoredError sqref="J4 H4 E4 C4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B1:R73"/>
  <sheetViews>
    <sheetView showGridLines="0" tabSelected="1" topLeftCell="B1" zoomScaleNormal="100" workbookViewId="0">
      <selection activeCell="B12" sqref="B12"/>
    </sheetView>
  </sheetViews>
  <sheetFormatPr defaultRowHeight="14.25"/>
  <cols>
    <col min="1" max="1" width="1.625" customWidth="1"/>
    <col min="2" max="2" width="30.75" customWidth="1"/>
    <col min="3" max="8" width="12.625" customWidth="1"/>
    <col min="10" max="10" width="9" customWidth="1"/>
    <col min="11" max="11" width="12.875" customWidth="1"/>
  </cols>
  <sheetData>
    <row r="1" spans="2:18" ht="50.25" customHeight="1" thickBot="1">
      <c r="B1" s="83" t="s">
        <v>109</v>
      </c>
    </row>
    <row r="2" spans="2:18" ht="20.25" customHeight="1" thickBot="1">
      <c r="B2" s="329" t="s">
        <v>85</v>
      </c>
      <c r="C2" s="318" t="s">
        <v>186</v>
      </c>
      <c r="D2" s="319"/>
      <c r="E2" s="320"/>
      <c r="F2" s="318" t="s">
        <v>187</v>
      </c>
      <c r="G2" s="319"/>
      <c r="H2" s="320"/>
    </row>
    <row r="3" spans="2:18" ht="20.25" customHeight="1" thickBot="1">
      <c r="B3" s="330"/>
      <c r="C3" s="47">
        <v>2013</v>
      </c>
      <c r="D3" s="14">
        <v>2012</v>
      </c>
      <c r="E3" s="43" t="s">
        <v>68</v>
      </c>
      <c r="F3" s="47">
        <v>2013</v>
      </c>
      <c r="G3" s="14">
        <v>2012</v>
      </c>
      <c r="H3" s="43" t="s">
        <v>68</v>
      </c>
      <c r="J3" s="194"/>
      <c r="K3" s="194"/>
      <c r="L3" s="194"/>
      <c r="M3" s="194"/>
      <c r="N3" s="194"/>
      <c r="O3" s="194"/>
      <c r="P3" s="194"/>
      <c r="Q3" s="194"/>
      <c r="R3" s="194"/>
    </row>
    <row r="4" spans="2:18" ht="25.5" customHeight="1">
      <c r="B4" s="307" t="s">
        <v>200</v>
      </c>
      <c r="C4" s="21">
        <v>0.21579999999999999</v>
      </c>
      <c r="D4" s="22">
        <v>0.20069999999999999</v>
      </c>
      <c r="E4" s="23">
        <v>7.5200000000000003E-2</v>
      </c>
      <c r="F4" s="21">
        <v>0.20449999999999999</v>
      </c>
      <c r="G4" s="22">
        <v>0.20430000000000001</v>
      </c>
      <c r="H4" s="23">
        <v>1E-3</v>
      </c>
      <c r="J4" s="290"/>
      <c r="K4" s="290"/>
      <c r="L4" s="290"/>
      <c r="M4" s="290"/>
      <c r="N4" s="290"/>
      <c r="O4" s="290"/>
      <c r="P4" s="194"/>
      <c r="Q4" s="194"/>
      <c r="R4" s="194"/>
    </row>
    <row r="5" spans="2:18" ht="25.5" customHeight="1">
      <c r="B5" s="308" t="s">
        <v>84</v>
      </c>
      <c r="C5" s="24">
        <v>0.13159999999999999</v>
      </c>
      <c r="D5" s="25">
        <v>0.14910000000000001</v>
      </c>
      <c r="E5" s="26">
        <v>-0.1174</v>
      </c>
      <c r="F5" s="24">
        <v>0.1376</v>
      </c>
      <c r="G5" s="25">
        <v>0.15759999999999999</v>
      </c>
      <c r="H5" s="26">
        <v>-0.12690000000000001</v>
      </c>
      <c r="J5" s="290"/>
      <c r="K5" s="290"/>
      <c r="L5" s="290"/>
      <c r="M5" s="290"/>
      <c r="N5" s="290"/>
      <c r="O5" s="290"/>
      <c r="P5" s="194"/>
      <c r="Q5" s="194"/>
      <c r="R5" s="194"/>
    </row>
    <row r="6" spans="2:18" ht="25.5" customHeight="1">
      <c r="B6" s="308" t="s">
        <v>201</v>
      </c>
      <c r="C6" s="27">
        <v>8.4199999999999997E-2</v>
      </c>
      <c r="D6" s="28">
        <v>5.1499999999999997E-2</v>
      </c>
      <c r="E6" s="29">
        <v>0.63500000000000001</v>
      </c>
      <c r="F6" s="27">
        <v>6.6900000000000001E-2</v>
      </c>
      <c r="G6" s="28">
        <v>4.6699999999999998E-2</v>
      </c>
      <c r="H6" s="29">
        <v>0.4325</v>
      </c>
      <c r="J6" s="290"/>
      <c r="K6" s="290"/>
      <c r="L6" s="290"/>
      <c r="M6" s="290"/>
      <c r="N6" s="290"/>
      <c r="O6" s="290"/>
      <c r="P6" s="194"/>
      <c r="Q6" s="194"/>
      <c r="R6" s="194"/>
    </row>
    <row r="7" spans="2:18" ht="18" customHeight="1">
      <c r="B7" s="274" t="s">
        <v>69</v>
      </c>
      <c r="C7" s="30">
        <v>1.89E-2</v>
      </c>
      <c r="D7" s="31">
        <v>1.67E-2</v>
      </c>
      <c r="E7" s="32">
        <v>0.13170000000000001</v>
      </c>
      <c r="F7" s="30">
        <v>1.84E-2</v>
      </c>
      <c r="G7" s="31">
        <v>1.4200000000000001E-2</v>
      </c>
      <c r="H7" s="32">
        <v>0.29580000000000001</v>
      </c>
      <c r="J7" s="291"/>
      <c r="K7" s="291"/>
      <c r="L7" s="291"/>
      <c r="M7" s="291"/>
      <c r="N7" s="291"/>
      <c r="O7" s="291"/>
      <c r="P7" s="194"/>
      <c r="Q7" s="194"/>
      <c r="R7" s="194"/>
    </row>
    <row r="8" spans="2:18" ht="18" customHeight="1">
      <c r="B8" s="274" t="s">
        <v>70</v>
      </c>
      <c r="C8" s="30">
        <v>9.1999999999999998E-3</v>
      </c>
      <c r="D8" s="31">
        <v>8.6E-3</v>
      </c>
      <c r="E8" s="32">
        <v>6.9800000000000001E-2</v>
      </c>
      <c r="F8" s="30">
        <v>8.3000000000000001E-3</v>
      </c>
      <c r="G8" s="31">
        <v>7.6E-3</v>
      </c>
      <c r="H8" s="32">
        <v>9.2100000000000001E-2</v>
      </c>
      <c r="J8" s="291"/>
      <c r="K8" s="291"/>
      <c r="L8" s="291"/>
      <c r="M8" s="291"/>
      <c r="N8" s="291"/>
      <c r="O8" s="291"/>
      <c r="P8" s="194"/>
      <c r="Q8" s="194"/>
      <c r="R8" s="194"/>
    </row>
    <row r="9" spans="2:18" ht="18" customHeight="1">
      <c r="B9" s="274" t="s">
        <v>71</v>
      </c>
      <c r="C9" s="30">
        <v>1.1599999999999999E-2</v>
      </c>
      <c r="D9" s="31">
        <v>6.6E-3</v>
      </c>
      <c r="E9" s="32">
        <v>0.75760000000000005</v>
      </c>
      <c r="F9" s="30">
        <v>8.5000000000000006E-3</v>
      </c>
      <c r="G9" s="31">
        <v>6.6E-3</v>
      </c>
      <c r="H9" s="32">
        <v>0.28789999999999999</v>
      </c>
      <c r="J9" s="291"/>
      <c r="K9" s="291"/>
      <c r="L9" s="291"/>
      <c r="M9" s="291"/>
      <c r="N9" s="291"/>
      <c r="O9" s="291"/>
      <c r="P9" s="194"/>
      <c r="Q9" s="194"/>
      <c r="R9" s="194"/>
    </row>
    <row r="10" spans="2:18" ht="18" customHeight="1">
      <c r="B10" s="274" t="s">
        <v>76</v>
      </c>
      <c r="C10" s="30">
        <v>2.8E-3</v>
      </c>
      <c r="D10" s="31">
        <v>1.6999999999999999E-3</v>
      </c>
      <c r="E10" s="32">
        <v>0.64710000000000001</v>
      </c>
      <c r="F10" s="30">
        <v>2.0999999999999999E-3</v>
      </c>
      <c r="G10" s="31">
        <v>1.6000000000000001E-3</v>
      </c>
      <c r="H10" s="32">
        <v>0.3125</v>
      </c>
      <c r="J10" s="291"/>
      <c r="K10" s="291"/>
      <c r="L10" s="291"/>
      <c r="M10" s="291"/>
      <c r="N10" s="291"/>
      <c r="O10" s="291"/>
      <c r="P10" s="194"/>
      <c r="Q10" s="194"/>
      <c r="R10" s="194"/>
    </row>
    <row r="11" spans="2:18" ht="18" customHeight="1">
      <c r="B11" s="274" t="s">
        <v>157</v>
      </c>
      <c r="C11" s="30">
        <v>4.1000000000000003E-3</v>
      </c>
      <c r="D11" s="31" t="s">
        <v>139</v>
      </c>
      <c r="E11" s="32" t="s">
        <v>139</v>
      </c>
      <c r="F11" s="30">
        <v>3.3999999999999998E-3</v>
      </c>
      <c r="G11" s="31" t="s">
        <v>139</v>
      </c>
      <c r="H11" s="32" t="s">
        <v>139</v>
      </c>
      <c r="J11" s="291"/>
      <c r="K11" s="291"/>
      <c r="L11" s="291"/>
      <c r="M11" s="291"/>
      <c r="N11" s="291"/>
      <c r="O11" s="291"/>
      <c r="P11" s="194"/>
      <c r="Q11" s="194"/>
      <c r="R11" s="194"/>
    </row>
    <row r="12" spans="2:18" ht="18" customHeight="1">
      <c r="B12" s="274" t="s">
        <v>72</v>
      </c>
      <c r="C12" s="30">
        <v>5.0000000000000001E-3</v>
      </c>
      <c r="D12" s="31">
        <v>4.0000000000000001E-3</v>
      </c>
      <c r="E12" s="32">
        <v>0.25</v>
      </c>
      <c r="F12" s="30">
        <v>5.0000000000000001E-3</v>
      </c>
      <c r="G12" s="31">
        <v>4.1000000000000003E-3</v>
      </c>
      <c r="H12" s="32">
        <v>0.2195</v>
      </c>
      <c r="J12" s="291"/>
      <c r="K12" s="291"/>
      <c r="L12" s="291"/>
      <c r="M12" s="291"/>
      <c r="N12" s="291"/>
      <c r="O12" s="291"/>
      <c r="P12" s="194"/>
      <c r="Q12" s="194"/>
      <c r="R12" s="194"/>
    </row>
    <row r="13" spans="2:18" ht="18" customHeight="1">
      <c r="B13" s="274" t="s">
        <v>146</v>
      </c>
      <c r="C13" s="30">
        <v>3.5000000000000001E-3</v>
      </c>
      <c r="D13" s="31">
        <v>4.3E-3</v>
      </c>
      <c r="E13" s="32">
        <v>-0.186</v>
      </c>
      <c r="F13" s="30">
        <v>3.3E-3</v>
      </c>
      <c r="G13" s="31">
        <v>3.8E-3</v>
      </c>
      <c r="H13" s="32">
        <v>-0.13159999999999999</v>
      </c>
      <c r="J13" s="291"/>
      <c r="K13" s="291"/>
      <c r="L13" s="291"/>
      <c r="M13" s="291"/>
      <c r="N13" s="291"/>
      <c r="O13" s="291"/>
      <c r="P13" s="194"/>
      <c r="Q13" s="194"/>
      <c r="R13" s="194"/>
    </row>
    <row r="14" spans="2:18" ht="18" customHeight="1">
      <c r="B14" s="274" t="s">
        <v>74</v>
      </c>
      <c r="C14" s="30">
        <v>4.1999999999999997E-3</v>
      </c>
      <c r="D14" s="31">
        <v>3.8999999999999998E-3</v>
      </c>
      <c r="E14" s="32">
        <v>7.6899999999999996E-2</v>
      </c>
      <c r="F14" s="30">
        <v>4.0000000000000001E-3</v>
      </c>
      <c r="G14" s="31">
        <v>3.5999999999999999E-3</v>
      </c>
      <c r="H14" s="32">
        <v>0.1111</v>
      </c>
      <c r="J14" s="291"/>
      <c r="K14" s="291"/>
      <c r="L14" s="291"/>
      <c r="M14" s="291"/>
      <c r="N14" s="291"/>
      <c r="O14" s="291"/>
      <c r="P14" s="194"/>
      <c r="Q14" s="194"/>
      <c r="R14" s="194"/>
    </row>
    <row r="15" spans="2:18" ht="18" customHeight="1">
      <c r="B15" s="274" t="s">
        <v>75</v>
      </c>
      <c r="C15" s="30">
        <v>6.3E-3</v>
      </c>
      <c r="D15" s="31">
        <v>4.3E-3</v>
      </c>
      <c r="E15" s="32">
        <v>0.46510000000000001</v>
      </c>
      <c r="F15" s="30">
        <v>5.4999999999999997E-3</v>
      </c>
      <c r="G15" s="31">
        <v>3.5999999999999999E-3</v>
      </c>
      <c r="H15" s="32">
        <v>0.52780000000000005</v>
      </c>
      <c r="J15" s="291"/>
      <c r="K15" s="291"/>
      <c r="L15" s="291"/>
      <c r="M15" s="291"/>
      <c r="N15" s="291"/>
      <c r="O15" s="291"/>
      <c r="P15" s="194"/>
      <c r="Q15" s="194"/>
      <c r="R15" s="194"/>
    </row>
    <row r="16" spans="2:18" ht="18" customHeight="1">
      <c r="B16" s="274" t="s">
        <v>158</v>
      </c>
      <c r="C16" s="30">
        <v>1.4E-3</v>
      </c>
      <c r="D16" s="31">
        <v>1.1000000000000001E-3</v>
      </c>
      <c r="E16" s="32">
        <v>0.2727</v>
      </c>
      <c r="F16" s="30">
        <v>1.1000000000000001E-3</v>
      </c>
      <c r="G16" s="31">
        <v>1.1999999999999999E-3</v>
      </c>
      <c r="H16" s="32">
        <v>-8.3299999999999999E-2</v>
      </c>
      <c r="J16" s="291"/>
      <c r="K16" s="291"/>
      <c r="L16" s="291"/>
      <c r="M16" s="291"/>
      <c r="N16" s="291"/>
      <c r="O16" s="291"/>
      <c r="P16" s="194"/>
      <c r="Q16" s="194"/>
      <c r="R16" s="194"/>
    </row>
    <row r="17" spans="2:18" ht="18" customHeight="1">
      <c r="B17" s="274" t="s">
        <v>159</v>
      </c>
      <c r="C17" s="30">
        <v>6.9999999999999999E-4</v>
      </c>
      <c r="D17" s="31">
        <v>1E-4</v>
      </c>
      <c r="E17" s="32">
        <v>6</v>
      </c>
      <c r="F17" s="30">
        <v>5.9999999999999995E-4</v>
      </c>
      <c r="G17" s="31">
        <v>2.0000000000000001E-4</v>
      </c>
      <c r="H17" s="32">
        <v>2</v>
      </c>
      <c r="J17" s="291"/>
      <c r="K17" s="291"/>
      <c r="L17" s="291"/>
      <c r="M17" s="291"/>
      <c r="N17" s="291"/>
      <c r="O17" s="291"/>
      <c r="P17" s="194"/>
      <c r="Q17" s="194"/>
      <c r="R17" s="194"/>
    </row>
    <row r="18" spans="2:18" ht="18" customHeight="1">
      <c r="B18" s="274" t="s">
        <v>160</v>
      </c>
      <c r="C18" s="30" t="s">
        <v>139</v>
      </c>
      <c r="D18" s="31" t="s">
        <v>139</v>
      </c>
      <c r="E18" s="32" t="s">
        <v>139</v>
      </c>
      <c r="F18" s="30" t="s">
        <v>139</v>
      </c>
      <c r="G18" s="31">
        <v>1E-4</v>
      </c>
      <c r="H18" s="32" t="s">
        <v>139</v>
      </c>
      <c r="J18" s="291"/>
      <c r="K18" s="291"/>
      <c r="L18" s="291"/>
      <c r="M18" s="291"/>
      <c r="N18" s="291"/>
      <c r="O18" s="291"/>
      <c r="P18" s="194"/>
      <c r="Q18" s="194"/>
      <c r="R18" s="194"/>
    </row>
    <row r="19" spans="2:18" ht="18" customHeight="1">
      <c r="B19" s="274" t="s">
        <v>161</v>
      </c>
      <c r="C19" s="30">
        <v>1.1000000000000001E-3</v>
      </c>
      <c r="D19" s="31" t="s">
        <v>139</v>
      </c>
      <c r="E19" s="32" t="s">
        <v>139</v>
      </c>
      <c r="F19" s="30">
        <v>1E-3</v>
      </c>
      <c r="G19" s="31" t="s">
        <v>139</v>
      </c>
      <c r="H19" s="32" t="s">
        <v>139</v>
      </c>
      <c r="J19" s="291"/>
      <c r="K19" s="291"/>
      <c r="L19" s="291"/>
      <c r="M19" s="291"/>
      <c r="N19" s="291"/>
      <c r="O19" s="291"/>
      <c r="P19" s="194"/>
      <c r="Q19" s="194"/>
      <c r="R19" s="194"/>
    </row>
    <row r="20" spans="2:18" ht="18" customHeight="1">
      <c r="B20" s="274" t="s">
        <v>162</v>
      </c>
      <c r="C20" s="30">
        <v>6.9999999999999999E-4</v>
      </c>
      <c r="D20" s="31" t="s">
        <v>139</v>
      </c>
      <c r="E20" s="32" t="s">
        <v>139</v>
      </c>
      <c r="F20" s="30">
        <v>5.0000000000000001E-4</v>
      </c>
      <c r="G20" s="31" t="s">
        <v>139</v>
      </c>
      <c r="H20" s="32" t="s">
        <v>139</v>
      </c>
      <c r="J20" s="291"/>
      <c r="K20" s="291"/>
      <c r="L20" s="291"/>
      <c r="M20" s="291"/>
      <c r="N20" s="291"/>
      <c r="O20" s="291"/>
      <c r="P20" s="194"/>
      <c r="Q20" s="194"/>
      <c r="R20" s="194"/>
    </row>
    <row r="21" spans="2:18" ht="18" customHeight="1">
      <c r="B21" s="274" t="s">
        <v>163</v>
      </c>
      <c r="C21" s="30">
        <v>1.6000000000000001E-3</v>
      </c>
      <c r="D21" s="31" t="s">
        <v>139</v>
      </c>
      <c r="E21" s="32" t="s">
        <v>139</v>
      </c>
      <c r="F21" s="30">
        <v>1.1999999999999999E-3</v>
      </c>
      <c r="G21" s="31" t="s">
        <v>139</v>
      </c>
      <c r="H21" s="32" t="s">
        <v>139</v>
      </c>
      <c r="J21" s="291"/>
      <c r="K21" s="291"/>
      <c r="L21" s="291"/>
      <c r="M21" s="291"/>
      <c r="N21" s="291"/>
      <c r="O21" s="291"/>
      <c r="P21" s="194"/>
      <c r="Q21" s="194"/>
      <c r="R21" s="194"/>
    </row>
    <row r="22" spans="2:18" ht="18" customHeight="1">
      <c r="B22" s="274" t="s">
        <v>222</v>
      </c>
      <c r="C22" s="30">
        <v>2.0000000000000001E-4</v>
      </c>
      <c r="D22" s="31" t="s">
        <v>139</v>
      </c>
      <c r="E22" s="32" t="s">
        <v>139</v>
      </c>
      <c r="F22" s="30">
        <v>1E-4</v>
      </c>
      <c r="G22" s="31" t="s">
        <v>139</v>
      </c>
      <c r="H22" s="32" t="s">
        <v>139</v>
      </c>
      <c r="J22" s="291"/>
      <c r="K22" s="291"/>
      <c r="L22" s="291"/>
      <c r="M22" s="291"/>
      <c r="N22" s="291"/>
      <c r="O22" s="291"/>
      <c r="P22" s="194"/>
      <c r="Q22" s="194"/>
      <c r="R22" s="194"/>
    </row>
    <row r="23" spans="2:18" ht="18" customHeight="1">
      <c r="B23" s="274" t="s">
        <v>224</v>
      </c>
      <c r="C23" s="30">
        <v>5.9999999999999995E-4</v>
      </c>
      <c r="D23" s="31" t="s">
        <v>139</v>
      </c>
      <c r="E23" s="32" t="s">
        <v>139</v>
      </c>
      <c r="F23" s="30">
        <v>5.9999999999999995E-4</v>
      </c>
      <c r="G23" s="31" t="s">
        <v>139</v>
      </c>
      <c r="H23" s="32" t="s">
        <v>139</v>
      </c>
      <c r="J23" s="291"/>
      <c r="K23" s="291"/>
      <c r="L23" s="291"/>
      <c r="M23" s="291"/>
      <c r="N23" s="291"/>
      <c r="O23" s="291"/>
      <c r="P23" s="194"/>
      <c r="Q23" s="194"/>
      <c r="R23" s="194"/>
    </row>
    <row r="24" spans="2:18" ht="18" customHeight="1">
      <c r="B24" s="274" t="s">
        <v>198</v>
      </c>
      <c r="C24" s="30">
        <v>2.58E-2</v>
      </c>
      <c r="D24" s="31">
        <v>2.6700000000000002E-2</v>
      </c>
      <c r="E24" s="32">
        <v>-3.3700000000000001E-2</v>
      </c>
      <c r="F24" s="30">
        <v>2.8500000000000001E-2</v>
      </c>
      <c r="G24" s="31">
        <v>2.7199999999999998E-2</v>
      </c>
      <c r="H24" s="32">
        <v>4.7800000000000002E-2</v>
      </c>
      <c r="J24" s="291"/>
      <c r="K24" s="291"/>
      <c r="L24" s="291"/>
      <c r="M24" s="291"/>
      <c r="N24" s="291"/>
      <c r="O24" s="291"/>
      <c r="P24" s="194"/>
      <c r="Q24" s="194"/>
      <c r="R24" s="194"/>
    </row>
    <row r="25" spans="2:18" ht="18" thickBot="1">
      <c r="B25" s="275" t="s">
        <v>199</v>
      </c>
      <c r="C25" s="30">
        <v>7.7999999999999996E-3</v>
      </c>
      <c r="D25" s="31">
        <v>2.3999999999999998E-3</v>
      </c>
      <c r="E25" s="32">
        <v>2.25</v>
      </c>
      <c r="F25" s="30">
        <v>5.8999999999999999E-3</v>
      </c>
      <c r="G25" s="31">
        <v>1.9E-3</v>
      </c>
      <c r="H25" s="32">
        <v>2.1053000000000002</v>
      </c>
      <c r="J25" s="291"/>
      <c r="K25" s="291"/>
      <c r="L25" s="291"/>
      <c r="M25" s="291"/>
      <c r="N25" s="291"/>
      <c r="O25" s="291"/>
      <c r="P25" s="194"/>
      <c r="Q25" s="194"/>
      <c r="R25" s="194"/>
    </row>
    <row r="26" spans="2:18" ht="30" customHeight="1" thickBot="1">
      <c r="B26" s="19" t="s">
        <v>164</v>
      </c>
      <c r="C26" s="314">
        <v>0.247</v>
      </c>
      <c r="D26" s="315">
        <v>0.23400000000000001</v>
      </c>
      <c r="E26" s="316">
        <v>5.3999999999999999E-2</v>
      </c>
      <c r="F26" s="314">
        <v>0.23499999999999999</v>
      </c>
      <c r="G26" s="315">
        <v>0.23400000000000001</v>
      </c>
      <c r="H26" s="316">
        <v>7.0000000000000001E-3</v>
      </c>
      <c r="J26" s="292"/>
      <c r="K26" s="292"/>
      <c r="L26" s="292"/>
      <c r="M26" s="292"/>
      <c r="N26" s="292"/>
      <c r="O26" s="292"/>
      <c r="P26" s="194"/>
      <c r="Q26" s="194"/>
      <c r="R26" s="194"/>
    </row>
    <row r="27" spans="2:18" ht="10.5" customHeight="1">
      <c r="H27" s="193"/>
      <c r="J27" s="194"/>
      <c r="K27" s="194"/>
      <c r="L27" s="194"/>
      <c r="M27" s="194"/>
      <c r="N27" s="194"/>
      <c r="O27" s="194"/>
      <c r="P27" s="194"/>
      <c r="Q27" s="194"/>
      <c r="R27" s="194"/>
    </row>
    <row r="28" spans="2:18">
      <c r="B28" s="276" t="s">
        <v>165</v>
      </c>
      <c r="H28" s="194"/>
      <c r="J28" s="194"/>
      <c r="K28" s="194"/>
      <c r="L28" s="194"/>
      <c r="M28" s="194"/>
      <c r="N28" s="194"/>
      <c r="O28" s="194"/>
      <c r="P28" s="194"/>
      <c r="Q28" s="194"/>
      <c r="R28" s="194"/>
    </row>
    <row r="29" spans="2:18">
      <c r="B29" s="276" t="s">
        <v>166</v>
      </c>
    </row>
    <row r="30" spans="2:18" ht="14.25" customHeight="1">
      <c r="B30" s="276" t="s">
        <v>167</v>
      </c>
    </row>
    <row r="31" spans="2:18" ht="14.25" customHeight="1">
      <c r="B31" s="276" t="s">
        <v>168</v>
      </c>
    </row>
    <row r="32" spans="2:18" ht="14.25" customHeight="1">
      <c r="B32" s="276" t="s">
        <v>169</v>
      </c>
    </row>
    <row r="33" spans="2:11" ht="14.25" customHeight="1">
      <c r="B33" s="276" t="s">
        <v>202</v>
      </c>
    </row>
    <row r="34" spans="2:11" ht="14.25" customHeight="1">
      <c r="B34" s="276" t="s">
        <v>170</v>
      </c>
    </row>
    <row r="35" spans="2:11" ht="14.25" customHeight="1">
      <c r="B35" s="276" t="s">
        <v>203</v>
      </c>
    </row>
    <row r="36" spans="2:11" ht="14.25" customHeight="1">
      <c r="B36" s="276" t="s">
        <v>204</v>
      </c>
    </row>
    <row r="37" spans="2:11" ht="26.25" customHeight="1">
      <c r="B37" s="327" t="s">
        <v>205</v>
      </c>
      <c r="C37" s="327"/>
      <c r="D37" s="327"/>
      <c r="E37" s="327"/>
      <c r="F37" s="327"/>
      <c r="G37" s="327"/>
      <c r="H37" s="327"/>
    </row>
    <row r="38" spans="2:11" ht="14.25" customHeight="1">
      <c r="B38" s="276"/>
    </row>
    <row r="39" spans="2:11" ht="15" thickBot="1"/>
    <row r="40" spans="2:11" ht="20.25" customHeight="1" thickBot="1">
      <c r="B40" s="331" t="s">
        <v>77</v>
      </c>
      <c r="C40" s="318" t="s">
        <v>186</v>
      </c>
      <c r="D40" s="319"/>
      <c r="E40" s="320"/>
      <c r="F40" s="318" t="s">
        <v>187</v>
      </c>
      <c r="G40" s="319"/>
      <c r="H40" s="320"/>
    </row>
    <row r="41" spans="2:11" ht="20.25" customHeight="1" thickBot="1">
      <c r="B41" s="332"/>
      <c r="C41" s="47">
        <v>2013</v>
      </c>
      <c r="D41" s="14">
        <v>2012</v>
      </c>
      <c r="E41" s="43" t="s">
        <v>68</v>
      </c>
      <c r="F41" s="47">
        <v>2013</v>
      </c>
      <c r="G41" s="14">
        <v>2012</v>
      </c>
      <c r="H41" s="43" t="s">
        <v>68</v>
      </c>
      <c r="K41" s="233"/>
    </row>
    <row r="42" spans="2:11" ht="18" customHeight="1">
      <c r="B42" s="309" t="s">
        <v>78</v>
      </c>
      <c r="C42" s="39">
        <v>98.7</v>
      </c>
      <c r="D42" s="40">
        <v>98.6</v>
      </c>
      <c r="E42" s="34">
        <v>1E-3</v>
      </c>
      <c r="F42" s="39">
        <v>98.6</v>
      </c>
      <c r="G42" s="40">
        <v>98.5</v>
      </c>
      <c r="H42" s="34">
        <v>1E-3</v>
      </c>
      <c r="K42" s="234"/>
    </row>
    <row r="43" spans="2:11" ht="18" customHeight="1">
      <c r="B43" s="310" t="s">
        <v>69</v>
      </c>
      <c r="C43" s="37">
        <v>63</v>
      </c>
      <c r="D43" s="38">
        <v>56.2</v>
      </c>
      <c r="E43" s="35">
        <v>0.121</v>
      </c>
      <c r="F43" s="37">
        <v>62.9</v>
      </c>
      <c r="G43" s="38">
        <v>56.9</v>
      </c>
      <c r="H43" s="35">
        <v>0.105</v>
      </c>
      <c r="K43" s="234"/>
    </row>
    <row r="44" spans="2:11" ht="18" customHeight="1">
      <c r="B44" s="310" t="s">
        <v>208</v>
      </c>
      <c r="C44" s="37">
        <v>54.7</v>
      </c>
      <c r="D44" s="38">
        <v>51.9</v>
      </c>
      <c r="E44" s="35">
        <v>5.3999999999999999E-2</v>
      </c>
      <c r="F44" s="37">
        <v>54.3</v>
      </c>
      <c r="G44" s="38">
        <v>52</v>
      </c>
      <c r="H44" s="35">
        <v>4.3999999999999997E-2</v>
      </c>
      <c r="K44" s="234"/>
    </row>
    <row r="45" spans="2:11" ht="18" customHeight="1">
      <c r="B45" s="310" t="s">
        <v>70</v>
      </c>
      <c r="C45" s="37">
        <v>54.9</v>
      </c>
      <c r="D45" s="38">
        <v>48.6</v>
      </c>
      <c r="E45" s="35">
        <v>0.13</v>
      </c>
      <c r="F45" s="37">
        <v>54.3</v>
      </c>
      <c r="G45" s="38">
        <v>48.9</v>
      </c>
      <c r="H45" s="35">
        <v>0.11</v>
      </c>
      <c r="K45" s="234"/>
    </row>
    <row r="46" spans="2:11" ht="18" customHeight="1">
      <c r="B46" s="310" t="s">
        <v>74</v>
      </c>
      <c r="C46" s="37">
        <v>53.6</v>
      </c>
      <c r="D46" s="38">
        <v>47.4</v>
      </c>
      <c r="E46" s="35">
        <v>0.13100000000000001</v>
      </c>
      <c r="F46" s="37">
        <v>53</v>
      </c>
      <c r="G46" s="38">
        <v>48</v>
      </c>
      <c r="H46" s="35">
        <v>0.104</v>
      </c>
      <c r="K46" s="234"/>
    </row>
    <row r="47" spans="2:11" ht="18" customHeight="1">
      <c r="B47" s="310" t="s">
        <v>71</v>
      </c>
      <c r="C47" s="37">
        <v>49.5</v>
      </c>
      <c r="D47" s="38">
        <v>42.5</v>
      </c>
      <c r="E47" s="35">
        <v>0.16500000000000001</v>
      </c>
      <c r="F47" s="37">
        <v>49.1</v>
      </c>
      <c r="G47" s="38">
        <v>43</v>
      </c>
      <c r="H47" s="35">
        <v>0.14199999999999999</v>
      </c>
      <c r="K47" s="234"/>
    </row>
    <row r="48" spans="2:11" ht="18" customHeight="1">
      <c r="B48" s="310" t="s">
        <v>75</v>
      </c>
      <c r="C48" s="37">
        <v>43.2</v>
      </c>
      <c r="D48" s="38">
        <v>38.4</v>
      </c>
      <c r="E48" s="35">
        <v>0.125</v>
      </c>
      <c r="F48" s="37">
        <v>42.2</v>
      </c>
      <c r="G48" s="38">
        <v>38.799999999999997</v>
      </c>
      <c r="H48" s="35">
        <v>8.7999999999999995E-2</v>
      </c>
      <c r="K48" s="234"/>
    </row>
    <row r="49" spans="2:11" ht="18" customHeight="1">
      <c r="B49" s="310" t="s">
        <v>73</v>
      </c>
      <c r="C49" s="37">
        <v>40.200000000000003</v>
      </c>
      <c r="D49" s="38">
        <v>37</v>
      </c>
      <c r="E49" s="35">
        <v>8.5999999999999993E-2</v>
      </c>
      <c r="F49" s="37">
        <v>39.200000000000003</v>
      </c>
      <c r="G49" s="38">
        <v>37.200000000000003</v>
      </c>
      <c r="H49" s="35">
        <v>5.3999999999999999E-2</v>
      </c>
      <c r="K49" s="234"/>
    </row>
    <row r="50" spans="2:11" ht="18" customHeight="1">
      <c r="B50" s="310" t="s">
        <v>72</v>
      </c>
      <c r="C50" s="37">
        <v>49.2</v>
      </c>
      <c r="D50" s="38">
        <v>36</v>
      </c>
      <c r="E50" s="35">
        <v>0.36699999999999999</v>
      </c>
      <c r="F50" s="37">
        <v>47.5</v>
      </c>
      <c r="G50" s="38">
        <v>36.200000000000003</v>
      </c>
      <c r="H50" s="35">
        <v>0.312</v>
      </c>
      <c r="K50" s="234"/>
    </row>
    <row r="51" spans="2:11" ht="18" customHeight="1">
      <c r="B51" s="310" t="s">
        <v>171</v>
      </c>
      <c r="C51" s="37">
        <v>82.3</v>
      </c>
      <c r="D51" s="38">
        <v>45.7</v>
      </c>
      <c r="E51" s="35">
        <v>0.80100000000000005</v>
      </c>
      <c r="F51" s="37">
        <v>75.3</v>
      </c>
      <c r="G51" s="38">
        <v>38.6</v>
      </c>
      <c r="H51" s="35">
        <v>0.95099999999999996</v>
      </c>
      <c r="K51" s="234"/>
    </row>
    <row r="52" spans="2:11" ht="18" customHeight="1">
      <c r="B52" s="310" t="s">
        <v>209</v>
      </c>
      <c r="C52" s="37">
        <v>34.299999999999997</v>
      </c>
      <c r="D52" s="38">
        <v>29.9</v>
      </c>
      <c r="E52" s="35">
        <v>0.14699999999999999</v>
      </c>
      <c r="F52" s="37">
        <v>33.6</v>
      </c>
      <c r="G52" s="38">
        <v>30.4</v>
      </c>
      <c r="H52" s="35">
        <v>0.105</v>
      </c>
      <c r="K52" s="234"/>
    </row>
    <row r="53" spans="2:11" ht="18" customHeight="1">
      <c r="B53" s="310" t="s">
        <v>158</v>
      </c>
      <c r="C53" s="37">
        <v>36</v>
      </c>
      <c r="D53" s="38">
        <v>31.5</v>
      </c>
      <c r="E53" s="35">
        <v>0.14299999999999999</v>
      </c>
      <c r="F53" s="37">
        <v>34.9</v>
      </c>
      <c r="G53" s="38">
        <v>30.7</v>
      </c>
      <c r="H53" s="35">
        <v>0.13700000000000001</v>
      </c>
      <c r="K53" s="234"/>
    </row>
    <row r="54" spans="2:11" ht="18" customHeight="1">
      <c r="B54" s="310" t="s">
        <v>210</v>
      </c>
      <c r="C54" s="37" t="s">
        <v>217</v>
      </c>
      <c r="D54" s="38" t="s">
        <v>217</v>
      </c>
      <c r="E54" s="293" t="s">
        <v>139</v>
      </c>
      <c r="F54" s="37" t="s">
        <v>217</v>
      </c>
      <c r="G54" s="38">
        <v>15</v>
      </c>
      <c r="H54" s="293" t="s">
        <v>139</v>
      </c>
      <c r="K54" s="234"/>
    </row>
    <row r="55" spans="2:11" ht="18" customHeight="1">
      <c r="B55" s="310" t="s">
        <v>211</v>
      </c>
      <c r="C55" s="37" t="s">
        <v>217</v>
      </c>
      <c r="D55" s="38" t="s">
        <v>217</v>
      </c>
      <c r="E55" s="293" t="s">
        <v>139</v>
      </c>
      <c r="F55" s="37" t="s">
        <v>217</v>
      </c>
      <c r="G55" s="38">
        <v>5.7</v>
      </c>
      <c r="H55" s="293" t="s">
        <v>139</v>
      </c>
      <c r="K55" s="234"/>
    </row>
    <row r="56" spans="2:11" ht="18" customHeight="1">
      <c r="B56" s="310" t="s">
        <v>212</v>
      </c>
      <c r="C56" s="37">
        <v>21.2</v>
      </c>
      <c r="D56" s="38" t="s">
        <v>217</v>
      </c>
      <c r="E56" s="293" t="s">
        <v>139</v>
      </c>
      <c r="F56" s="37">
        <v>20.6</v>
      </c>
      <c r="G56" s="38" t="s">
        <v>217</v>
      </c>
      <c r="H56" s="293" t="s">
        <v>139</v>
      </c>
      <c r="K56" s="234"/>
    </row>
    <row r="57" spans="2:11" ht="18" customHeight="1">
      <c r="B57" s="310" t="s">
        <v>213</v>
      </c>
      <c r="C57" s="37">
        <v>23.2</v>
      </c>
      <c r="D57" s="38">
        <v>6</v>
      </c>
      <c r="E57" s="36">
        <v>2.867</v>
      </c>
      <c r="F57" s="37">
        <v>21.4</v>
      </c>
      <c r="G57" s="38">
        <v>7.2</v>
      </c>
      <c r="H57" s="36">
        <v>1.972</v>
      </c>
      <c r="K57" s="234"/>
    </row>
    <row r="58" spans="2:11" ht="18" customHeight="1">
      <c r="B58" s="310" t="s">
        <v>214</v>
      </c>
      <c r="C58" s="37">
        <v>32.6</v>
      </c>
      <c r="D58" s="38">
        <v>14.2</v>
      </c>
      <c r="E58" s="195">
        <v>1.296</v>
      </c>
      <c r="F58" s="37">
        <v>30.5</v>
      </c>
      <c r="G58" s="38">
        <v>14.4</v>
      </c>
      <c r="H58" s="195">
        <v>1.1180000000000001</v>
      </c>
      <c r="K58" s="234"/>
    </row>
    <row r="59" spans="2:11" ht="18" customHeight="1">
      <c r="B59" s="310" t="s">
        <v>215</v>
      </c>
      <c r="C59" s="37">
        <v>20.6</v>
      </c>
      <c r="D59" s="38">
        <v>2</v>
      </c>
      <c r="E59" s="195">
        <v>9.3000000000000007</v>
      </c>
      <c r="F59" s="37">
        <v>18.399999999999999</v>
      </c>
      <c r="G59" s="38">
        <v>2</v>
      </c>
      <c r="H59" s="195">
        <v>8.1999999999999993</v>
      </c>
      <c r="K59" s="234"/>
    </row>
    <row r="60" spans="2:11" ht="18" customHeight="1">
      <c r="B60" s="310" t="s">
        <v>216</v>
      </c>
      <c r="C60" s="37">
        <v>21.5</v>
      </c>
      <c r="D60" s="38" t="s">
        <v>217</v>
      </c>
      <c r="E60" s="195" t="s">
        <v>139</v>
      </c>
      <c r="F60" s="37">
        <v>21.5</v>
      </c>
      <c r="G60" s="38" t="s">
        <v>217</v>
      </c>
      <c r="H60" s="195" t="s">
        <v>139</v>
      </c>
      <c r="K60" s="234"/>
    </row>
    <row r="61" spans="2:11" ht="18" customHeight="1">
      <c r="B61" s="310" t="s">
        <v>206</v>
      </c>
      <c r="C61" s="37">
        <v>98.7</v>
      </c>
      <c r="D61" s="38">
        <v>87.9</v>
      </c>
      <c r="E61" s="195">
        <v>0.123</v>
      </c>
      <c r="F61" s="37">
        <v>96.3</v>
      </c>
      <c r="G61" s="38">
        <v>86.6</v>
      </c>
      <c r="H61" s="195">
        <v>0.112</v>
      </c>
      <c r="K61" s="234"/>
    </row>
    <row r="62" spans="2:11" ht="15.75" thickBot="1">
      <c r="B62" s="311" t="s">
        <v>207</v>
      </c>
      <c r="C62" s="41">
        <v>85</v>
      </c>
      <c r="D62" s="42">
        <v>55.4</v>
      </c>
      <c r="E62" s="196">
        <v>0.53400000000000003</v>
      </c>
      <c r="F62" s="41">
        <v>79.7</v>
      </c>
      <c r="G62" s="42">
        <v>49.6</v>
      </c>
      <c r="H62" s="196">
        <v>0.60699999999999998</v>
      </c>
      <c r="K62" s="234"/>
    </row>
    <row r="63" spans="2:11" ht="10.5" customHeight="1">
      <c r="K63" s="235"/>
    </row>
    <row r="65" spans="2:9" ht="25.5" customHeight="1">
      <c r="B65" s="333" t="s">
        <v>147</v>
      </c>
      <c r="C65" s="333"/>
      <c r="D65" s="333"/>
      <c r="E65" s="333"/>
      <c r="F65" s="333"/>
      <c r="G65" s="333"/>
      <c r="H65" s="333"/>
      <c r="I65" s="235"/>
    </row>
    <row r="66" spans="2:9">
      <c r="B66" s="333" t="s">
        <v>172</v>
      </c>
      <c r="C66" s="333"/>
      <c r="D66" s="333"/>
      <c r="E66" s="333"/>
      <c r="F66" s="333"/>
      <c r="G66" s="333"/>
      <c r="H66" s="333"/>
    </row>
    <row r="67" spans="2:9">
      <c r="B67" s="333" t="s">
        <v>173</v>
      </c>
      <c r="C67" s="333"/>
      <c r="D67" s="333"/>
      <c r="E67" s="333"/>
      <c r="F67" s="333"/>
      <c r="G67" s="333"/>
      <c r="H67" s="333"/>
    </row>
    <row r="68" spans="2:9">
      <c r="B68" s="312" t="s">
        <v>174</v>
      </c>
      <c r="C68" s="277"/>
      <c r="D68" s="277"/>
      <c r="E68" s="277"/>
    </row>
    <row r="69" spans="2:9" ht="15.75" customHeight="1">
      <c r="B69" s="312" t="s">
        <v>177</v>
      </c>
      <c r="C69" s="277"/>
      <c r="D69" s="277"/>
      <c r="E69" s="277"/>
      <c r="F69" s="277"/>
    </row>
    <row r="70" spans="2:9">
      <c r="B70" s="312" t="s">
        <v>175</v>
      </c>
      <c r="C70" s="277"/>
      <c r="D70" s="277"/>
      <c r="E70" s="277"/>
    </row>
    <row r="71" spans="2:9" ht="24.75" customHeight="1">
      <c r="B71" s="327" t="s">
        <v>176</v>
      </c>
      <c r="C71" s="327"/>
      <c r="D71" s="327"/>
      <c r="E71" s="327"/>
      <c r="F71" s="327"/>
      <c r="G71" s="327"/>
      <c r="H71" s="327"/>
    </row>
    <row r="72" spans="2:9" ht="25.5" customHeight="1">
      <c r="B72" s="327" t="s">
        <v>218</v>
      </c>
      <c r="C72" s="327"/>
      <c r="D72" s="327"/>
      <c r="E72" s="327"/>
      <c r="F72" s="327"/>
      <c r="G72" s="327"/>
      <c r="H72" s="327"/>
    </row>
    <row r="73" spans="2:9">
      <c r="B73" s="312" t="s">
        <v>219</v>
      </c>
    </row>
  </sheetData>
  <mergeCells count="12">
    <mergeCell ref="B72:H72"/>
    <mergeCell ref="C2:E2"/>
    <mergeCell ref="F2:H2"/>
    <mergeCell ref="C40:E40"/>
    <mergeCell ref="F40:H40"/>
    <mergeCell ref="B2:B3"/>
    <mergeCell ref="B40:B41"/>
    <mergeCell ref="B65:H65"/>
    <mergeCell ref="B37:H37"/>
    <mergeCell ref="B66:H66"/>
    <mergeCell ref="B67:H67"/>
    <mergeCell ref="B71:H71"/>
  </mergeCells>
  <pageMargins left="0.7" right="0.7" top="0.75" bottom="0.75" header="0.3" footer="0.3"/>
  <pageSetup paperSize="9" scale="56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2</vt:i4>
      </vt:variant>
    </vt:vector>
  </HeadingPairs>
  <TitlesOfParts>
    <vt:vector size="8" baseType="lpstr">
      <vt:lpstr>Skonsolidowany RZiS</vt:lpstr>
      <vt:lpstr>Segmenty</vt:lpstr>
      <vt:lpstr>Skonsolidowany bilans</vt:lpstr>
      <vt:lpstr>Skonsolidowany CF</vt:lpstr>
      <vt:lpstr>KPI - segment retail</vt:lpstr>
      <vt:lpstr>KPI - segment TV</vt:lpstr>
      <vt:lpstr>'KPI - segment retail'!Obszar_wydruku</vt:lpstr>
      <vt:lpstr>'KPI - segment TV'!Obszar_wydruku</vt:lpstr>
    </vt:vector>
  </TitlesOfParts>
  <Company>Your Company Name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egieniusz</cp:lastModifiedBy>
  <cp:lastPrinted>2013-11-06T09:33:57Z</cp:lastPrinted>
  <dcterms:created xsi:type="dcterms:W3CDTF">2008-08-25T12:12:22Z</dcterms:created>
  <dcterms:modified xsi:type="dcterms:W3CDTF">2013-11-13T10:26:16Z</dcterms:modified>
</cp:coreProperties>
</file>