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0" windowWidth="11670" windowHeight="10380"/>
  </bookViews>
  <sheets>
    <sheet name="Consolidated P&amp;L" sheetId="15" r:id="rId1"/>
    <sheet name="Segments" sheetId="17" r:id="rId2"/>
    <sheet name="Consolidated BS" sheetId="13" r:id="rId3"/>
    <sheet name="Consolidated CF" sheetId="12" r:id="rId4"/>
    <sheet name="KPI - retail segment" sheetId="9" r:id="rId5"/>
    <sheet name="KPI - TV segment" sheetId="10" r:id="rId6"/>
  </sheets>
  <definedNames>
    <definedName name="_Toc377043859" localSheetId="5">'KPI - TV segment'!$C$41</definedName>
    <definedName name="_Toc377043860" localSheetId="5">'KPI - TV segment'!$D$41</definedName>
    <definedName name="_xlnm.Print_Area" localSheetId="4">'KPI - retail segment'!$A$1:$L$24</definedName>
  </definedNames>
  <calcPr calcId="125725"/>
</workbook>
</file>

<file path=xl/calcChain.xml><?xml version="1.0" encoding="utf-8"?>
<calcChain xmlns="http://schemas.openxmlformats.org/spreadsheetml/2006/main">
  <c r="P9" i="17"/>
  <c r="O9"/>
  <c r="N9"/>
  <c r="M9"/>
  <c r="J9"/>
  <c r="G9"/>
  <c r="H58" i="10" l="1"/>
  <c r="E58"/>
  <c r="H57"/>
  <c r="E57"/>
  <c r="H55"/>
  <c r="E55"/>
  <c r="H54"/>
  <c r="E54"/>
  <c r="H53"/>
  <c r="E53"/>
  <c r="H52"/>
  <c r="E52"/>
  <c r="H51"/>
  <c r="E51"/>
  <c r="H50"/>
  <c r="E50"/>
  <c r="H49"/>
  <c r="E49"/>
  <c r="H48"/>
  <c r="E48"/>
  <c r="H47"/>
  <c r="E47"/>
  <c r="H46"/>
  <c r="E46"/>
  <c r="H45"/>
  <c r="E45"/>
  <c r="H44"/>
  <c r="E44"/>
  <c r="H43"/>
  <c r="E43"/>
  <c r="H42"/>
  <c r="E42"/>
  <c r="H41"/>
  <c r="E41"/>
  <c r="H40"/>
  <c r="E40"/>
  <c r="E25"/>
  <c r="H24"/>
  <c r="E24"/>
  <c r="H23"/>
  <c r="E23"/>
  <c r="H17"/>
  <c r="E17"/>
  <c r="H16"/>
  <c r="E16"/>
  <c r="H15"/>
  <c r="E15"/>
  <c r="H14"/>
  <c r="E14"/>
  <c r="H13"/>
  <c r="E13"/>
  <c r="H12"/>
  <c r="E12"/>
  <c r="H11"/>
  <c r="E11"/>
  <c r="H10"/>
  <c r="E10"/>
  <c r="H9"/>
  <c r="E9"/>
  <c r="H8"/>
  <c r="E8"/>
  <c r="H7"/>
  <c r="E7"/>
  <c r="H6"/>
  <c r="E6"/>
  <c r="H5"/>
  <c r="E5"/>
  <c r="H4"/>
  <c r="E4"/>
  <c r="J8" i="9"/>
  <c r="J4"/>
  <c r="H8"/>
  <c r="H4"/>
  <c r="E4"/>
  <c r="C8"/>
  <c r="C4"/>
  <c r="E4" i="15"/>
  <c r="E10"/>
  <c r="L18" i="9" l="1"/>
  <c r="G18"/>
  <c r="L17"/>
  <c r="G17"/>
  <c r="L16"/>
  <c r="G16"/>
  <c r="L15"/>
  <c r="G15"/>
  <c r="L14"/>
  <c r="G14"/>
  <c r="L10"/>
  <c r="G10"/>
  <c r="L9"/>
  <c r="G9"/>
  <c r="L8"/>
  <c r="G8"/>
  <c r="L7"/>
  <c r="G7"/>
  <c r="L6"/>
  <c r="G6"/>
  <c r="L5"/>
  <c r="G5"/>
  <c r="L4"/>
  <c r="G4"/>
  <c r="E42" i="12"/>
  <c r="E41"/>
  <c r="D39"/>
  <c r="C39"/>
  <c r="E38"/>
  <c r="E37"/>
  <c r="E36"/>
  <c r="E35"/>
  <c r="D34"/>
  <c r="C34"/>
  <c r="E33"/>
  <c r="E32"/>
  <c r="E31"/>
  <c r="E30"/>
  <c r="E28"/>
  <c r="E27"/>
  <c r="E26"/>
  <c r="E24"/>
  <c r="E23"/>
  <c r="E21"/>
  <c r="E20"/>
  <c r="E19"/>
  <c r="E18"/>
  <c r="E17"/>
  <c r="E16"/>
  <c r="E15"/>
  <c r="E14"/>
  <c r="E13"/>
  <c r="E12"/>
  <c r="E11"/>
  <c r="E10"/>
  <c r="E9"/>
  <c r="E8"/>
  <c r="E7"/>
  <c r="E6"/>
  <c r="D5"/>
  <c r="D22" s="1"/>
  <c r="D25" s="1"/>
  <c r="C5"/>
  <c r="C22" s="1"/>
  <c r="E4"/>
  <c r="D47" i="13"/>
  <c r="D46"/>
  <c r="C46"/>
  <c r="E46" s="1"/>
  <c r="E45"/>
  <c r="E44"/>
  <c r="E43"/>
  <c r="E42"/>
  <c r="E41"/>
  <c r="E40"/>
  <c r="E39"/>
  <c r="E38"/>
  <c r="D38"/>
  <c r="C38"/>
  <c r="E37"/>
  <c r="E36"/>
  <c r="E35"/>
  <c r="E34"/>
  <c r="E33"/>
  <c r="E32"/>
  <c r="E29"/>
  <c r="D29"/>
  <c r="D31" s="1"/>
  <c r="D48" s="1"/>
  <c r="C29"/>
  <c r="C31" s="1"/>
  <c r="E28"/>
  <c r="E27"/>
  <c r="E26"/>
  <c r="E25"/>
  <c r="D23"/>
  <c r="D22"/>
  <c r="C22"/>
  <c r="C23" s="1"/>
  <c r="E23" s="1"/>
  <c r="E21"/>
  <c r="E20"/>
  <c r="E19"/>
  <c r="E18"/>
  <c r="E17"/>
  <c r="E16"/>
  <c r="E15"/>
  <c r="E14"/>
  <c r="D14"/>
  <c r="C14"/>
  <c r="E13"/>
  <c r="E12"/>
  <c r="E11"/>
  <c r="E10"/>
  <c r="E9"/>
  <c r="E8"/>
  <c r="E7"/>
  <c r="E6"/>
  <c r="E5"/>
  <c r="E4"/>
  <c r="O11" i="17"/>
  <c r="N11"/>
  <c r="M11"/>
  <c r="J11"/>
  <c r="G11"/>
  <c r="O10"/>
  <c r="N10"/>
  <c r="M10"/>
  <c r="J10"/>
  <c r="G10"/>
  <c r="O8"/>
  <c r="N8"/>
  <c r="M8"/>
  <c r="J8"/>
  <c r="G8"/>
  <c r="O7"/>
  <c r="N7"/>
  <c r="M7"/>
  <c r="J7"/>
  <c r="G7"/>
  <c r="O6"/>
  <c r="N6"/>
  <c r="M6"/>
  <c r="J6"/>
  <c r="G6"/>
  <c r="O5"/>
  <c r="N5"/>
  <c r="M5"/>
  <c r="J5"/>
  <c r="G5"/>
  <c r="H31" i="15"/>
  <c r="E31"/>
  <c r="H30"/>
  <c r="E30"/>
  <c r="H28"/>
  <c r="E28"/>
  <c r="H26"/>
  <c r="E26"/>
  <c r="H25"/>
  <c r="E25"/>
  <c r="H24"/>
  <c r="E24"/>
  <c r="H21"/>
  <c r="E21"/>
  <c r="H20"/>
  <c r="E20"/>
  <c r="H19"/>
  <c r="E19"/>
  <c r="H18"/>
  <c r="E18"/>
  <c r="H17"/>
  <c r="E17"/>
  <c r="H16"/>
  <c r="E16"/>
  <c r="H15"/>
  <c r="E15"/>
  <c r="H14"/>
  <c r="E14"/>
  <c r="H13"/>
  <c r="E13"/>
  <c r="H12"/>
  <c r="E12"/>
  <c r="H11"/>
  <c r="E11"/>
  <c r="H9"/>
  <c r="E9"/>
  <c r="H8"/>
  <c r="E8"/>
  <c r="H7"/>
  <c r="E7"/>
  <c r="H6"/>
  <c r="E6"/>
  <c r="H5"/>
  <c r="E5"/>
  <c r="G10"/>
  <c r="F10"/>
  <c r="D10"/>
  <c r="C10"/>
  <c r="G4"/>
  <c r="F4"/>
  <c r="D4"/>
  <c r="C4"/>
  <c r="E22" i="12" l="1"/>
  <c r="E34"/>
  <c r="E39"/>
  <c r="E5"/>
  <c r="D40"/>
  <c r="D43" s="1"/>
  <c r="P6" i="17"/>
  <c r="P11"/>
  <c r="P5"/>
  <c r="P8"/>
  <c r="P7"/>
  <c r="P10"/>
  <c r="C25" i="12"/>
  <c r="E31" i="13"/>
  <c r="C47"/>
  <c r="E47" s="1"/>
  <c r="E22"/>
  <c r="H4" i="15"/>
  <c r="D23"/>
  <c r="D27" s="1"/>
  <c r="D29" s="1"/>
  <c r="C23"/>
  <c r="C27" s="1"/>
  <c r="H10"/>
  <c r="G23"/>
  <c r="F23"/>
  <c r="F27" s="1"/>
  <c r="C48" i="13" l="1"/>
  <c r="E48" s="1"/>
  <c r="G27" i="15"/>
  <c r="G29" s="1"/>
  <c r="C40" i="12"/>
  <c r="E25"/>
  <c r="E23" i="15"/>
  <c r="H27"/>
  <c r="F29"/>
  <c r="H23"/>
  <c r="E27"/>
  <c r="C29"/>
  <c r="E29" s="1"/>
  <c r="C33"/>
  <c r="C34" s="1"/>
  <c r="F33"/>
  <c r="F34" s="1"/>
  <c r="G33"/>
  <c r="G34" s="1"/>
  <c r="D33"/>
  <c r="D34" s="1"/>
  <c r="H29" l="1"/>
  <c r="C43" i="12"/>
  <c r="E43" s="1"/>
  <c r="E40"/>
  <c r="E33" i="15"/>
  <c r="H33"/>
</calcChain>
</file>

<file path=xl/sharedStrings.xml><?xml version="1.0" encoding="utf-8"?>
<sst xmlns="http://schemas.openxmlformats.org/spreadsheetml/2006/main" count="306" uniqueCount="215">
  <si>
    <t>EBITDA</t>
  </si>
  <si>
    <t>Polsat2</t>
  </si>
  <si>
    <t>Polsat News</t>
  </si>
  <si>
    <t>Polsat Sport</t>
  </si>
  <si>
    <t>Polsat Film</t>
  </si>
  <si>
    <t>Polsat JimJam</t>
  </si>
  <si>
    <t>Polsat Cafe</t>
  </si>
  <si>
    <t>Polsat Play</t>
  </si>
  <si>
    <t>Polsat Sport Extra</t>
  </si>
  <si>
    <t>Polsat</t>
  </si>
  <si>
    <t>n/a</t>
  </si>
  <si>
    <t>--</t>
  </si>
  <si>
    <t>*</t>
  </si>
  <si>
    <t>Advertising and sponsorship revenue</t>
  </si>
  <si>
    <t>Revenue from cable and sattellite operator fees</t>
  </si>
  <si>
    <t>Sale of equipment</t>
  </si>
  <si>
    <t>Other revenue</t>
  </si>
  <si>
    <t>Revenue</t>
  </si>
  <si>
    <t>Profit from operating activities</t>
  </si>
  <si>
    <t>Income tax</t>
  </si>
  <si>
    <t>(in PLN ths)</t>
  </si>
  <si>
    <t>CONSOLIDATED INCOME STATEMENT</t>
  </si>
  <si>
    <t>for the three-month period ended</t>
  </si>
  <si>
    <t>Change / %</t>
  </si>
  <si>
    <t>Operating costs</t>
  </si>
  <si>
    <t>Basic and diluted earnings per share (in PLN)</t>
  </si>
  <si>
    <t>EBITDA margin</t>
  </si>
  <si>
    <t>Programming costs</t>
  </si>
  <si>
    <t>Cost of internal and external TV production and amortization of sport rights</t>
  </si>
  <si>
    <t>Distribution, marketing, customer relation management and retention costs</t>
  </si>
  <si>
    <t>Salaries and employee-related costs</t>
  </si>
  <si>
    <t>Broadcasting and signal transmission costs</t>
  </si>
  <si>
    <t>Amortization of purchased film licenses</t>
  </si>
  <si>
    <t>Cost of settlements with mobile network operators and interconnection charges</t>
  </si>
  <si>
    <t>Cost of equipment sold</t>
  </si>
  <si>
    <t>Cost of debt collection services and bad debt allowance and receivables written off</t>
  </si>
  <si>
    <t>Other costs</t>
  </si>
  <si>
    <t xml:space="preserve">Revenues from sales to third parties </t>
  </si>
  <si>
    <t>Inter-segment revenues</t>
  </si>
  <si>
    <t>Revenues</t>
  </si>
  <si>
    <t xml:space="preserve">Profit/(loss) from operating activities </t>
  </si>
  <si>
    <t xml:space="preserve">Acquisition of property, plant and equipment, reception equipment and other intangible assets </t>
  </si>
  <si>
    <t>*This item also includes the acquisition of reception equipment for operating lease purposes</t>
  </si>
  <si>
    <t>RETAIL BUSINESS SEGMENT</t>
  </si>
  <si>
    <t>BROADCASTING AND TELEVISION PRODUCTION SEGMENT</t>
  </si>
  <si>
    <t>CONSOLIDATION ADJUSTMENTS</t>
  </si>
  <si>
    <t>TOTAL</t>
  </si>
  <si>
    <t>Change</t>
  </si>
  <si>
    <t>CONSOLIDATED BALANCE SHEET
(in PLN ths)</t>
  </si>
  <si>
    <t>Reception equipment</t>
  </si>
  <si>
    <t>Other property, plant and equipment</t>
  </si>
  <si>
    <t>Goodwill</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</si>
  <si>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</si>
  <si>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</si>
  <si>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</si>
  <si>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</si>
  <si>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</si>
  <si>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</si>
  <si>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</si>
  <si>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</si>
  <si>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</si>
  <si>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</si>
  <si>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</si>
  <si>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</si>
  <si>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</si>
  <si>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</si>
  <si>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Cash and cash equivalents</t>
  </si>
  <si>
    <t>Total current assets</t>
  </si>
  <si>
    <t>Total assets</t>
  </si>
  <si>
    <t>Share capital</t>
  </si>
  <si>
    <t>Share premium</t>
  </si>
  <si>
    <t>Other reserves</t>
  </si>
  <si>
    <t>Retained earnings</t>
  </si>
  <si>
    <t>Total equity</t>
  </si>
  <si>
    <t>Loans and borrowings</t>
  </si>
  <si>
    <t xml:space="preserve">Finance lease liabilities </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</si>
  <si>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</si>
  <si>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</si>
  <si>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</si>
  <si>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</si>
  <si>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</si>
  <si>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</si>
  <si>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</si>
  <si>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</si>
  <si>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</si>
  <si>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</si>
  <si>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</si>
  <si>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Net profit for the period</t>
  </si>
  <si>
    <t>Adjustments for:</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</si>
  <si>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</si>
  <si>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</si>
  <si>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</si>
  <si>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</si>
  <si>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</si>
  <si>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</si>
  <si>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</si>
  <si>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losses/(gains), net</t>
  </si>
  <si>
    <t>Other adjustments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</si>
  <si>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</si>
  <si>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</si>
  <si>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</si>
  <si>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</si>
  <si>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</si>
  <si>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</si>
  <si>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</si>
  <si>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Loans granted</t>
  </si>
  <si>
    <t>Repayment of loans granted</t>
  </si>
  <si>
    <t>Net cash used in investing activities</t>
  </si>
  <si>
    <t>CONSOLIDATED CASH FLOW</t>
  </si>
  <si>
    <t>Repayment of loans and borrowings</t>
  </si>
  <si>
    <t>Finance lease – principal repayments</t>
  </si>
  <si>
    <t>Other net financing outflows</t>
  </si>
  <si>
    <t>Net increase/(decrease) in cash and cash equivalents</t>
  </si>
  <si>
    <t>Cash and cash equivalents at the beginning of the period</t>
  </si>
  <si>
    <t>Effect of exchange rate fluctuations on cash and cash equivalents</t>
  </si>
  <si>
    <t>Cash and cash equivalents at the end of the period</t>
  </si>
  <si>
    <t>Family Package</t>
  </si>
  <si>
    <t>Mini Package</t>
  </si>
  <si>
    <t xml:space="preserve">Family Package </t>
  </si>
  <si>
    <t xml:space="preserve">Mini Package </t>
  </si>
  <si>
    <t>Family Package (PLN)</t>
  </si>
  <si>
    <t>Mini Package (PLN)</t>
  </si>
  <si>
    <r>
      <t xml:space="preserve">Average </t>
    </r>
    <r>
      <rPr>
        <b/>
        <sz val="11"/>
        <color theme="1"/>
        <rFont val="Arial Narrow"/>
        <family val="2"/>
        <charset val="238"/>
      </rPr>
      <t>number of  subscribers</t>
    </r>
    <r>
      <rPr>
        <b/>
        <vertAlign val="superscript"/>
        <sz val="11"/>
        <color rgb="FF000000"/>
        <rFont val="Arial Narrow"/>
        <family val="2"/>
        <charset val="238"/>
      </rPr>
      <t>1</t>
    </r>
    <r>
      <rPr>
        <b/>
        <sz val="11"/>
        <color rgb="FF000000"/>
        <rFont val="Arial Narrow"/>
        <family val="2"/>
        <charset val="238"/>
      </rPr>
      <t>, of which:</t>
    </r>
  </si>
  <si>
    <r>
      <t>1</t>
    </r>
    <r>
      <rPr>
        <sz val="9"/>
        <color theme="1"/>
        <rFont val="Calibri"/>
        <family val="2"/>
        <charset val="238"/>
        <scheme val="minor"/>
      </rPr>
      <t xml:space="preserve"> Calculated as the sum of the average number of subscribers in each month of the period divided by the number of months in the period. Average number of subscribers per month is calculated as the average of the number of subscribers on the first and the last business day of the month.</t>
    </r>
  </si>
  <si>
    <r>
      <rPr>
        <vertAlign val="superscript"/>
        <sz val="9"/>
        <color theme="1"/>
        <rFont val="Calibri"/>
        <family val="2"/>
        <charset val="238"/>
        <scheme val="minor"/>
      </rPr>
      <t xml:space="preserve">2 </t>
    </r>
    <r>
      <rPr>
        <sz val="9"/>
        <color theme="1"/>
        <rFont val="Calibri"/>
        <family val="2"/>
        <charset val="238"/>
        <scheme val="minor"/>
      </rPr>
      <t>We define “churn rate” as the ratio of the number of contracts terminated during a twelve-month period to the average number of contracts during such twelve-month period. The number of terminated contracts is net of churning subscribers entering into a new contract with us no later than the end of the same twelve-month period as well as of subscribers who used to have more than one agreement and terminated one of them to replace it with the commitment to use Multiroom service.</t>
    </r>
  </si>
  <si>
    <r>
      <rPr>
        <vertAlign val="superscript"/>
        <sz val="9"/>
        <color theme="1"/>
        <rFont val="Calibri"/>
        <family val="2"/>
        <charset val="238"/>
        <scheme val="minor"/>
      </rPr>
      <t>3</t>
    </r>
    <r>
      <rPr>
        <sz val="9"/>
        <color theme="1"/>
        <rFont val="Calibri"/>
        <family val="2"/>
        <charset val="238"/>
        <scheme val="minor"/>
      </rPr>
      <t xml:space="preserve"> We define “ARPU” as the average net revenue per subscriber to whom we rendered services calculated as a sum of net revenue generated by our subscribers from our pay digital television services in the reporting period divided by the average number of subscribers to whom we rendered services in this reporting period.</t>
    </r>
  </si>
  <si>
    <r>
      <t>Churn rate</t>
    </r>
    <r>
      <rPr>
        <b/>
        <vertAlign val="superscript"/>
        <sz val="11"/>
        <color rgb="FF000000"/>
        <rFont val="Calibri"/>
        <family val="2"/>
        <charset val="238"/>
        <scheme val="minor"/>
      </rPr>
      <t>2</t>
    </r>
    <r>
      <rPr>
        <b/>
        <vertAlign val="superscript"/>
        <sz val="11"/>
        <color rgb="FF000000"/>
        <rFont val="Arial Narrow"/>
        <family val="2"/>
        <charset val="238"/>
      </rPr>
      <t xml:space="preserve"> </t>
    </r>
    <r>
      <rPr>
        <b/>
        <sz val="11"/>
        <color rgb="FF000000"/>
        <rFont val="Arial Narrow"/>
        <family val="2"/>
        <charset val="238"/>
      </rPr>
      <t>of which:</t>
    </r>
  </si>
  <si>
    <r>
      <t>Polsat channels; technical reach</t>
    </r>
    <r>
      <rPr>
        <b/>
        <vertAlign val="superscript"/>
        <sz val="11"/>
        <rFont val="Calibri"/>
        <family val="2"/>
        <charset val="238"/>
        <scheme val="minor"/>
      </rPr>
      <t>1</t>
    </r>
  </si>
  <si>
    <t>5</t>
  </si>
  <si>
    <t>ASSETS</t>
  </si>
  <si>
    <t>EQUITY AND LIABILITIES</t>
  </si>
  <si>
    <r>
      <rPr>
        <i/>
        <sz val="11"/>
        <color theme="1"/>
        <rFont val="Calibri"/>
        <family val="2"/>
        <charset val="238"/>
        <scheme val="minor"/>
      </rPr>
      <t>Senior Notes</t>
    </r>
    <r>
      <rPr>
        <sz val="11"/>
        <color theme="1"/>
        <rFont val="Calibri"/>
        <family val="2"/>
        <charset val="238"/>
        <scheme val="minor"/>
      </rPr>
      <t xml:space="preserve"> payable</t>
    </r>
  </si>
  <si>
    <r>
      <t xml:space="preserve">    POLSAT</t>
    </r>
    <r>
      <rPr>
        <sz val="11"/>
        <color rgb="FF000000"/>
        <rFont val="Calibri"/>
        <family val="2"/>
        <charset val="238"/>
        <scheme val="minor"/>
      </rPr>
      <t xml:space="preserve"> (main channel)</t>
    </r>
  </si>
  <si>
    <t>December 31, 2012</t>
  </si>
  <si>
    <t>Polsat JimJam [JimJam]</t>
  </si>
  <si>
    <t>Net profit attributable to equity holders of the Parent</t>
  </si>
  <si>
    <t>CYFROWY POLSAT S.A. CAPITAL GROUP</t>
  </si>
  <si>
    <t>Retail revenue</t>
  </si>
  <si>
    <t>Gross profit for the period</t>
  </si>
  <si>
    <t>Net additions of reception equipment provided under operating lease</t>
  </si>
  <si>
    <r>
      <t>Number of  subscribers</t>
    </r>
    <r>
      <rPr>
        <b/>
        <sz val="11"/>
        <color rgb="FF000000"/>
        <rFont val="Arial Narrow"/>
        <family val="2"/>
        <charset val="238"/>
      </rPr>
      <t xml:space="preserve"> at the end of period, of which:</t>
    </r>
  </si>
  <si>
    <t>Number of subscribers to mobile telephony service at the end of period</t>
  </si>
  <si>
    <t>Number of subscribers to Internet service at the end of period</t>
  </si>
  <si>
    <r>
      <t>Average</t>
    </r>
    <r>
      <rPr>
        <sz val="11"/>
        <color theme="1"/>
        <rFont val="Arial Narrow"/>
        <family val="2"/>
        <charset val="238"/>
      </rPr>
      <t xml:space="preserve"> </t>
    </r>
    <r>
      <rPr>
        <b/>
        <sz val="11"/>
        <color rgb="FF000000"/>
        <rFont val="Arial Narrow"/>
        <family val="2"/>
        <charset val="238"/>
      </rPr>
      <t>revenue per user</t>
    </r>
    <r>
      <rPr>
        <b/>
        <vertAlign val="superscript"/>
        <sz val="11"/>
        <color rgb="FF000000"/>
        <rFont val="Arial Narrow"/>
        <family val="2"/>
        <charset val="238"/>
      </rPr>
      <t xml:space="preserve">3 </t>
    </r>
    <r>
      <rPr>
        <b/>
        <sz val="11"/>
        <color rgb="FF000000"/>
        <rFont val="Arial Narrow"/>
        <family val="2"/>
        <charset val="238"/>
      </rPr>
      <t>(ARPU) (PLN), of which:</t>
    </r>
  </si>
  <si>
    <t>4</t>
  </si>
  <si>
    <r>
      <t>Polsat Sport News</t>
    </r>
    <r>
      <rPr>
        <vertAlign val="superscript"/>
        <sz val="11"/>
        <color theme="1"/>
        <rFont val="Calibri"/>
        <family val="2"/>
        <charset val="238"/>
        <scheme val="minor"/>
      </rPr>
      <t>(2)</t>
    </r>
  </si>
  <si>
    <t>Polsat Crime &amp; Investigation Network</t>
  </si>
  <si>
    <r>
      <t>Polsat Biznes</t>
    </r>
    <r>
      <rPr>
        <vertAlign val="superscript"/>
        <sz val="11"/>
        <color theme="1"/>
        <rFont val="Calibri"/>
        <family val="2"/>
        <charset val="238"/>
        <scheme val="minor"/>
      </rPr>
      <t>(3)</t>
    </r>
  </si>
  <si>
    <r>
      <t>(1)</t>
    </r>
    <r>
      <rPr>
        <sz val="9"/>
        <color theme="1"/>
        <rFont val="Calibri"/>
        <family val="2"/>
        <charset val="238"/>
        <scheme val="minor"/>
      </rPr>
      <t xml:space="preserve"> NAM, All day 16-49 audience share</t>
    </r>
  </si>
  <si>
    <r>
      <t>(2)</t>
    </r>
    <r>
      <rPr>
        <sz val="9"/>
        <color theme="1"/>
        <rFont val="Calibri"/>
        <family val="2"/>
        <charset val="238"/>
        <scheme val="minor"/>
      </rPr>
      <t xml:space="preserve"> channel monitored since November 2012 </t>
    </r>
  </si>
  <si>
    <t>Polsat Sport News</t>
  </si>
  <si>
    <t>Number of  subscribers to Multiroom service at the end of period</t>
  </si>
  <si>
    <r>
      <t xml:space="preserve">(1) </t>
    </r>
    <r>
      <rPr>
        <sz val="9"/>
        <color theme="1"/>
        <rFont val="Calibri"/>
        <family val="2"/>
        <charset val="238"/>
        <scheme val="minor"/>
      </rPr>
      <t>NAM, percentage of TV households able to receive a given channel; arithmetical average of monthly technical reach</t>
    </r>
  </si>
  <si>
    <r>
      <t xml:space="preserve">(3 ) </t>
    </r>
    <r>
      <rPr>
        <sz val="9"/>
        <color theme="1"/>
        <rFont val="Calibri"/>
        <family val="2"/>
        <charset val="238"/>
        <scheme val="minor"/>
      </rPr>
      <t>data since June 2012, aggregated with Polsat Sport Extra HD (new channel)</t>
    </r>
  </si>
  <si>
    <t xml:space="preserve">Cash from operating activities </t>
  </si>
  <si>
    <t>Net cash used in financing activities</t>
  </si>
  <si>
    <t>Share of the profit of jointly controlled entity accounted for using the equity method</t>
  </si>
  <si>
    <t>Other operating income /(costs)</t>
  </si>
  <si>
    <t>Gain / (loss) on investment activities, net</t>
  </si>
  <si>
    <t>Non-controlling interests</t>
  </si>
  <si>
    <r>
      <t xml:space="preserve">Equity </t>
    </r>
    <r>
      <rPr>
        <b/>
        <sz val="11"/>
        <color rgb="FF000000"/>
        <rFont val="Calibri"/>
        <family val="2"/>
        <charset val="238"/>
        <scheme val="minor"/>
      </rPr>
      <t>attributable to equity holders of the Parent</t>
    </r>
  </si>
  <si>
    <t>Payments for film licenses and sports rights</t>
  </si>
  <si>
    <t>Amortization of film licenses and sports rights</t>
  </si>
  <si>
    <t>Proceeds from disposal of related entity</t>
  </si>
  <si>
    <r>
      <t>Polsat Biznes</t>
    </r>
    <r>
      <rPr>
        <vertAlign val="superscript"/>
        <sz val="11"/>
        <color theme="1"/>
        <rFont val="Calibri"/>
        <family val="2"/>
        <charset val="238"/>
        <scheme val="minor"/>
      </rPr>
      <t>2</t>
    </r>
  </si>
  <si>
    <r>
      <t>Polsat Sport Extra</t>
    </r>
    <r>
      <rPr>
        <vertAlign val="superscript"/>
        <sz val="11"/>
        <color theme="1"/>
        <rFont val="Calibri"/>
        <family val="2"/>
        <charset val="238"/>
        <scheme val="minor"/>
      </rPr>
      <t>3</t>
    </r>
  </si>
  <si>
    <t>TV4</t>
  </si>
  <si>
    <t>TV6</t>
  </si>
  <si>
    <t>December 31, 2013</t>
  </si>
  <si>
    <t>for the twelve-month period ended</t>
  </si>
  <si>
    <t>Finance costs</t>
  </si>
  <si>
    <t>Depreciation, amortization, impairment and disposal</t>
  </si>
  <si>
    <t>1,5 pp</t>
  </si>
  <si>
    <t>-1,3 pp</t>
  </si>
  <si>
    <t>Amortization, depreciation, impairment and disposal</t>
  </si>
  <si>
    <t>Loss/(gain) on sale of property, plant and equipment and intangible assets</t>
  </si>
  <si>
    <t>Dividends received</t>
  </si>
  <si>
    <t>Payment of interest on loans, borrowings, bonds, Cash Pool, finance lease and commissions*</t>
  </si>
  <si>
    <t>*includes impact of hedging instruments</t>
  </si>
  <si>
    <t>for the three-month period ended December 31,</t>
  </si>
  <si>
    <t>for the twelve-month period ended December 31,</t>
  </si>
  <si>
    <t>0,9 pp</t>
  </si>
  <si>
    <t>0,6 pp</t>
  </si>
  <si>
    <t>2,4 pp</t>
  </si>
  <si>
    <r>
      <t xml:space="preserve">4 </t>
    </r>
    <r>
      <rPr>
        <sz val="9"/>
        <color theme="1"/>
        <rFont val="Calibri"/>
        <family val="2"/>
        <charset val="238"/>
        <scheme val="minor"/>
      </rPr>
      <t>Including 117,691 users of our MVNO service and 13,935 our clients who bought Polkomtel’s mobile telephony service within cross promotion</t>
    </r>
  </si>
  <si>
    <r>
      <t xml:space="preserve">5 </t>
    </r>
    <r>
      <rPr>
        <sz val="9"/>
        <color theme="1"/>
        <rFont val="Calibri"/>
        <family val="2"/>
        <charset val="238"/>
        <scheme val="minor"/>
      </rPr>
      <t>Including 137,103  users of our MVNO service and 7,784 our clients who bought Polkomtel’s mobile telephony service within cross promotion</t>
    </r>
  </si>
  <si>
    <t>for the three-month period ended
December 31,</t>
  </si>
  <si>
    <t>for the twelve-month period ended
December 31,</t>
  </si>
  <si>
    <r>
      <t>Audience share</t>
    </r>
    <r>
      <rPr>
        <b/>
        <vertAlign val="superscript"/>
        <sz val="11"/>
        <color theme="1"/>
        <rFont val="Calibri"/>
        <family val="2"/>
        <charset val="238"/>
        <scheme val="minor"/>
      </rPr>
      <t>(1), (9)</t>
    </r>
    <r>
      <rPr>
        <b/>
        <sz val="11"/>
        <color theme="1"/>
        <rFont val="Calibri"/>
        <family val="2"/>
        <charset val="238"/>
        <scheme val="minor"/>
      </rPr>
      <t>, including:</t>
    </r>
  </si>
  <si>
    <r>
      <t xml:space="preserve">    Thematic channels</t>
    </r>
    <r>
      <rPr>
        <b/>
        <vertAlign val="superscript"/>
        <sz val="11"/>
        <color rgb="FF000000"/>
        <rFont val="Calibri"/>
        <family val="2"/>
        <charset val="238"/>
        <scheme val="minor"/>
      </rPr>
      <t>(9)</t>
    </r>
  </si>
  <si>
    <r>
      <t>Polsat Food</t>
    </r>
    <r>
      <rPr>
        <vertAlign val="superscript"/>
        <sz val="11"/>
        <color theme="1"/>
        <rFont val="Calibri"/>
        <family val="2"/>
        <charset val="238"/>
        <scheme val="minor"/>
      </rPr>
      <t>(4)</t>
    </r>
  </si>
  <si>
    <r>
      <t>Polsat Viasat Explorer</t>
    </r>
    <r>
      <rPr>
        <vertAlign val="superscript"/>
        <sz val="11"/>
        <color theme="1"/>
        <rFont val="Calibri"/>
        <family val="2"/>
        <charset val="238"/>
        <scheme val="minor"/>
      </rPr>
      <t>(5)</t>
    </r>
  </si>
  <si>
    <r>
      <t>Polsat Viasat History</t>
    </r>
    <r>
      <rPr>
        <vertAlign val="superscript"/>
        <sz val="11"/>
        <color theme="1"/>
        <rFont val="Calibri"/>
        <family val="2"/>
        <charset val="238"/>
        <scheme val="minor"/>
      </rPr>
      <t>(5)</t>
    </r>
  </si>
  <si>
    <r>
      <t>Polsat Viasat Nature</t>
    </r>
    <r>
      <rPr>
        <vertAlign val="superscript"/>
        <sz val="11"/>
        <color theme="1"/>
        <rFont val="Calibri"/>
        <family val="2"/>
        <charset val="238"/>
        <scheme val="minor"/>
      </rPr>
      <t>(5)</t>
    </r>
  </si>
  <si>
    <r>
      <t>Polsat Romans</t>
    </r>
    <r>
      <rPr>
        <vertAlign val="superscript"/>
        <sz val="11"/>
        <color theme="1"/>
        <rFont val="Calibri"/>
        <family val="2"/>
        <charset val="238"/>
        <scheme val="minor"/>
      </rPr>
      <t>(7)</t>
    </r>
  </si>
  <si>
    <r>
      <t>TV4</t>
    </r>
    <r>
      <rPr>
        <vertAlign val="superscript"/>
        <sz val="11"/>
        <color theme="1"/>
        <rFont val="Calibri"/>
        <family val="2"/>
        <charset val="238"/>
        <scheme val="minor"/>
      </rPr>
      <t>(8)</t>
    </r>
  </si>
  <si>
    <r>
      <t>TV6</t>
    </r>
    <r>
      <rPr>
        <vertAlign val="superscript"/>
        <sz val="11"/>
        <color theme="1"/>
        <rFont val="Calibri"/>
        <family val="2"/>
        <charset val="238"/>
        <scheme val="minor"/>
      </rPr>
      <t>(8)</t>
    </r>
  </si>
  <si>
    <r>
      <t>Advertising market share</t>
    </r>
    <r>
      <rPr>
        <b/>
        <vertAlign val="superscript"/>
        <sz val="11"/>
        <rFont val="Calibri"/>
        <family val="2"/>
        <charset val="238"/>
        <scheme val="minor"/>
      </rPr>
      <t>(6)</t>
    </r>
  </si>
  <si>
    <r>
      <t>(3)</t>
    </r>
    <r>
      <rPr>
        <sz val="9"/>
        <color theme="1"/>
        <rFont val="Calibri"/>
        <family val="2"/>
        <charset val="238"/>
        <scheme val="minor"/>
      </rPr>
      <t xml:space="preserve"> until February 2013 the channel broadcasted under "TV Biznes"</t>
    </r>
  </si>
  <si>
    <r>
      <t>(4)</t>
    </r>
    <r>
      <rPr>
        <sz val="9"/>
        <color theme="1"/>
        <rFont val="Calibri"/>
        <family val="2"/>
        <charset val="238"/>
        <scheme val="minor"/>
      </rPr>
      <t xml:space="preserve"> channel broadcasted since November 2012</t>
    </r>
  </si>
  <si>
    <r>
      <t>(5)</t>
    </r>
    <r>
      <rPr>
        <sz val="9"/>
        <color theme="1"/>
        <rFont val="Calibri"/>
        <family val="2"/>
        <charset val="238"/>
        <scheme val="minor"/>
      </rPr>
      <t xml:space="preserve"> channels broadcasted under “Polsat” since March 2013, data for Q1-3’ 2013 include March-September</t>
    </r>
  </si>
  <si>
    <r>
      <t>(6)</t>
    </r>
    <r>
      <rPr>
        <sz val="9"/>
        <color theme="1"/>
        <rFont val="Calibri"/>
        <family val="2"/>
        <charset val="238"/>
        <scheme val="minor"/>
      </rPr>
      <t xml:space="preserve"> our estimates based on Starlink data</t>
    </r>
  </si>
  <si>
    <r>
      <t>(7)</t>
    </r>
    <r>
      <rPr>
        <sz val="9"/>
        <color theme="1"/>
        <rFont val="Calibri"/>
        <family val="2"/>
        <charset val="238"/>
        <scheme val="minor"/>
      </rPr>
      <t xml:space="preserve"> channel broadcasted since September 2013</t>
    </r>
  </si>
  <si>
    <r>
      <t>(8)</t>
    </r>
    <r>
      <rPr>
        <sz val="9"/>
        <color theme="1"/>
        <rFont val="Calibri"/>
        <family val="2"/>
        <charset val="238"/>
        <scheme val="minor"/>
      </rPr>
      <t xml:space="preserve"> channel included in Polsat Group since September 2013, data relate to full periods indicated in the table above</t>
    </r>
  </si>
  <si>
    <r>
      <t>(9)</t>
    </r>
    <r>
      <rPr>
        <sz val="9"/>
        <color theme="1"/>
        <rFont val="Calibri"/>
        <family val="2"/>
        <charset val="238"/>
        <scheme val="minor"/>
      </rPr>
      <t xml:space="preserve"> when calculating the total audience share of Polsat Group and audience share of thematic channels we take into account the moment of including the channel into our portfolio (audience share of Polsat Viasat channels are included since March 2013, and audience share of TV4 and TV6 are included since September 2013, other months are calculated as zero audience share) </t>
    </r>
  </si>
  <si>
    <r>
      <t>Polsat Food</t>
    </r>
    <r>
      <rPr>
        <vertAlign val="superscript"/>
        <sz val="11"/>
        <color theme="1"/>
        <rFont val="Calibri"/>
        <family val="2"/>
        <charset val="238"/>
        <scheme val="minor"/>
      </rPr>
      <t>4</t>
    </r>
  </si>
  <si>
    <r>
      <t>Polsat Viasat Explorer</t>
    </r>
    <r>
      <rPr>
        <vertAlign val="superscript"/>
        <sz val="11"/>
        <color theme="1"/>
        <rFont val="Calibri"/>
        <family val="2"/>
        <charset val="238"/>
        <scheme val="minor"/>
      </rPr>
      <t>5</t>
    </r>
  </si>
  <si>
    <r>
      <t>Polsat Viasat History</t>
    </r>
    <r>
      <rPr>
        <vertAlign val="superscript"/>
        <sz val="11"/>
        <color theme="1"/>
        <rFont val="Calibri"/>
        <family val="2"/>
        <charset val="238"/>
        <scheme val="minor"/>
      </rPr>
      <t>5</t>
    </r>
  </si>
  <si>
    <r>
      <t>Polsat Viasat Nature</t>
    </r>
    <r>
      <rPr>
        <vertAlign val="superscript"/>
        <sz val="11"/>
        <color theme="1"/>
        <rFont val="Calibri"/>
        <family val="2"/>
        <charset val="238"/>
        <scheme val="minor"/>
      </rPr>
      <t>6</t>
    </r>
  </si>
  <si>
    <r>
      <t>Polsat Romance</t>
    </r>
    <r>
      <rPr>
        <vertAlign val="superscript"/>
        <sz val="11"/>
        <color theme="1"/>
        <rFont val="Calibri"/>
        <family val="2"/>
        <charset val="238"/>
        <scheme val="minor"/>
      </rPr>
      <t>7</t>
    </r>
  </si>
  <si>
    <r>
      <t xml:space="preserve">(2) </t>
    </r>
    <r>
      <rPr>
        <sz val="9"/>
        <color theme="1"/>
        <rFont val="Calibri"/>
        <family val="2"/>
        <charset val="238"/>
        <scheme val="minor"/>
      </rPr>
      <t xml:space="preserve">until February 2013, the channel broadcast under TV Biznes </t>
    </r>
  </si>
  <si>
    <r>
      <t>(4)</t>
    </r>
    <r>
      <rPr>
        <sz val="9"/>
        <color theme="1"/>
        <rFont val="Calibri"/>
        <family val="2"/>
        <charset val="238"/>
        <scheme val="minor"/>
      </rPr>
      <t xml:space="preserve"> channel broadcast since November 2012</t>
    </r>
  </si>
  <si>
    <r>
      <t>(5)</t>
    </r>
    <r>
      <rPr>
        <sz val="9"/>
        <color theme="1"/>
        <rFont val="Calibri"/>
        <family val="2"/>
        <charset val="238"/>
        <scheme val="minor"/>
      </rPr>
      <t xml:space="preserve"> the channels broadcast based on cooperation of TV Polsat and Viasat Broadcasting since March 2013 (data for prior periods relate to the technical reach before the cooperation with TV Polsat)</t>
    </r>
  </si>
  <si>
    <r>
      <t>(6)</t>
    </r>
    <r>
      <rPr>
        <sz val="9"/>
        <color theme="1"/>
        <rFont val="Calibri"/>
        <family val="2"/>
        <charset val="238"/>
        <scheme val="minor"/>
      </rPr>
      <t xml:space="preserve"> the channel broadcast based on cooperation of TV Polsat and Viasat Broadcasting since March 2013 (data for prior periods relate to the technical reach before the cooperation with TV Polsat), the channel was not broadcasted in the first seven months of 2012</t>
    </r>
  </si>
  <si>
    <r>
      <t>(7)</t>
    </r>
    <r>
      <rPr>
        <sz val="9"/>
        <color theme="1"/>
        <rFont val="Calibri"/>
        <family val="2"/>
        <charset val="238"/>
        <scheme val="minor"/>
      </rPr>
      <t xml:space="preserve"> channel broadcast since September 2013</t>
    </r>
  </si>
</sst>
</file>

<file path=xl/styles.xml><?xml version="1.0" encoding="utf-8"?>
<styleSheet xmlns="http://schemas.openxmlformats.org/spreadsheetml/2006/main">
  <numFmts count="6">
    <numFmt numFmtId="41" formatCode="_-* #,##0\ _z_ł_-;\-* #,##0\ _z_ł_-;_-* &quot;-&quot;\ _z_ł_-;_-@_-"/>
    <numFmt numFmtId="164" formatCode="_(* #,##0_);_(* \(#,##0\);_(* &quot;-&quot;_);_(@_)"/>
    <numFmt numFmtId="165" formatCode="#,##0.0"/>
    <numFmt numFmtId="166" formatCode="0.0"/>
    <numFmt numFmtId="167" formatCode="0.0%"/>
    <numFmt numFmtId="168" formatCode="#\.##0"/>
  </numFmts>
  <fonts count="39">
    <font>
      <sz val="11"/>
      <color theme="1"/>
      <name val="Czcionka tekstu podstawowego"/>
      <family val="2"/>
      <charset val="238"/>
    </font>
    <font>
      <sz val="11"/>
      <color indexed="8"/>
      <name val="Czcionka tekstu podstawowego"/>
      <family val="2"/>
      <charset val="238"/>
    </font>
    <font>
      <b/>
      <sz val="9"/>
      <color indexed="8"/>
      <name val="Calibri"/>
      <family val="2"/>
      <charset val="238"/>
    </font>
    <font>
      <sz val="11"/>
      <color indexed="8"/>
      <name val="Czcionka tekstu podstawowego"/>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name val="Calibri"/>
      <family val="2"/>
      <charset val="238"/>
      <scheme val="minor"/>
    </font>
    <font>
      <b/>
      <sz val="12"/>
      <color theme="9"/>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9"/>
      <name val="Arial Narrow"/>
      <family val="2"/>
      <charset val="238"/>
    </font>
    <font>
      <b/>
      <sz val="11"/>
      <color rgb="FF000000"/>
      <name val="Arial Narrow"/>
      <family val="2"/>
      <charset val="238"/>
    </font>
    <font>
      <b/>
      <sz val="11"/>
      <color theme="1"/>
      <name val="Arial Narrow"/>
      <family val="2"/>
      <charset val="238"/>
    </font>
    <font>
      <b/>
      <vertAlign val="superscript"/>
      <sz val="11"/>
      <color rgb="FF000000"/>
      <name val="Arial Narrow"/>
      <family val="2"/>
      <charset val="238"/>
    </font>
    <font>
      <sz val="11"/>
      <color theme="1"/>
      <name val="Arial Narrow"/>
      <family val="2"/>
      <charset val="238"/>
    </font>
    <font>
      <i/>
      <sz val="11"/>
      <color theme="1"/>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sz val="11"/>
      <color rgb="FFFF0000"/>
      <name val="Calibri"/>
      <family val="2"/>
      <charset val="238"/>
      <scheme val="minor"/>
    </font>
    <font>
      <b/>
      <sz val="11"/>
      <name val="Calibri"/>
      <family val="2"/>
      <charset val="238"/>
    </font>
    <font>
      <b/>
      <vertAlign val="superscript"/>
      <sz val="11"/>
      <name val="Calibri"/>
      <family val="2"/>
      <charset val="238"/>
    </font>
    <font>
      <b/>
      <sz val="9"/>
      <name val="Calibri"/>
      <family val="2"/>
      <charset val="238"/>
      <scheme val="minor"/>
    </font>
    <font>
      <b/>
      <i/>
      <sz val="11"/>
      <name val="Calibri"/>
      <family val="2"/>
      <charset val="238"/>
      <scheme val="minor"/>
    </font>
    <font>
      <i/>
      <sz val="11"/>
      <name val="Calibri"/>
      <family val="2"/>
      <charset val="238"/>
      <scheme val="minor"/>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s>
  <borders count="25">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9" fontId="3" fillId="0" borderId="0" applyFont="0" applyFill="0" applyBorder="0" applyAlignment="0" applyProtection="0"/>
    <xf numFmtId="9" fontId="1" fillId="0" borderId="0" applyFont="0" applyFill="0" applyBorder="0" applyAlignment="0" applyProtection="0"/>
  </cellStyleXfs>
  <cellXfs count="336">
    <xf numFmtId="0" fontId="0" fillId="0" borderId="0" xfId="0"/>
    <xf numFmtId="0" fontId="4" fillId="0" borderId="0" xfId="0" applyFont="1" applyBorder="1"/>
    <xf numFmtId="0" fontId="5" fillId="0" borderId="0" xfId="0" applyFont="1"/>
    <xf numFmtId="0" fontId="7" fillId="3" borderId="8" xfId="0" applyFont="1" applyFill="1" applyBorder="1" applyAlignment="1">
      <alignment vertical="center" wrapText="1"/>
    </xf>
    <xf numFmtId="0" fontId="8" fillId="3" borderId="6" xfId="0" applyFont="1" applyFill="1" applyBorder="1" applyAlignment="1">
      <alignment vertical="center" wrapText="1"/>
    </xf>
    <xf numFmtId="0" fontId="7" fillId="3" borderId="11" xfId="0" applyFont="1" applyFill="1" applyBorder="1" applyAlignment="1">
      <alignment vertical="center" wrapText="1"/>
    </xf>
    <xf numFmtId="0" fontId="9" fillId="3" borderId="6" xfId="0" applyFont="1" applyFill="1" applyBorder="1" applyAlignment="1">
      <alignment vertical="center" wrapText="1"/>
    </xf>
    <xf numFmtId="0" fontId="9" fillId="3" borderId="11" xfId="0" applyFont="1" applyFill="1" applyBorder="1" applyAlignment="1">
      <alignment vertical="center" wrapText="1"/>
    </xf>
    <xf numFmtId="167" fontId="11" fillId="2" borderId="11" xfId="0" applyNumberFormat="1" applyFont="1" applyFill="1" applyBorder="1" applyAlignment="1">
      <alignment horizontal="right" vertical="center" wrapText="1"/>
    </xf>
    <xf numFmtId="167" fontId="11" fillId="3" borderId="4" xfId="0" applyNumberFormat="1" applyFont="1" applyFill="1" applyBorder="1" applyAlignment="1">
      <alignment horizontal="right" vertical="center" wrapText="1"/>
    </xf>
    <xf numFmtId="167" fontId="12" fillId="2" borderId="8" xfId="0" applyNumberFormat="1" applyFont="1" applyFill="1" applyBorder="1" applyAlignment="1">
      <alignment horizontal="right" vertical="center" wrapText="1"/>
    </xf>
    <xf numFmtId="167" fontId="12" fillId="3" borderId="0" xfId="0" applyNumberFormat="1" applyFont="1" applyFill="1" applyBorder="1" applyAlignment="1">
      <alignment horizontal="right" vertical="center" wrapText="1"/>
    </xf>
    <xf numFmtId="167" fontId="12" fillId="2" borderId="11" xfId="0" applyNumberFormat="1" applyFont="1" applyFill="1" applyBorder="1" applyAlignment="1">
      <alignment horizontal="right" vertical="center" wrapText="1"/>
    </xf>
    <xf numFmtId="167" fontId="12" fillId="3" borderId="4" xfId="0" applyNumberFormat="1" applyFont="1" applyFill="1" applyBorder="1" applyAlignment="1">
      <alignment horizontal="right" vertical="center" wrapText="1"/>
    </xf>
    <xf numFmtId="0" fontId="12" fillId="3" borderId="12" xfId="0" applyFont="1" applyFill="1" applyBorder="1" applyAlignment="1">
      <alignment horizontal="right" vertical="center" wrapText="1"/>
    </xf>
    <xf numFmtId="0" fontId="12" fillId="3" borderId="4" xfId="0" applyFont="1" applyFill="1" applyBorder="1" applyAlignment="1">
      <alignment horizontal="right" vertical="center" wrapText="1"/>
    </xf>
    <xf numFmtId="0" fontId="9" fillId="4" borderId="3"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6" fillId="0" borderId="0" xfId="0" applyFont="1" applyFill="1" applyBorder="1" applyAlignment="1">
      <alignment vertical="center" wrapText="1"/>
    </xf>
    <xf numFmtId="0" fontId="0" fillId="0" borderId="0" xfId="0" applyBorder="1"/>
    <xf numFmtId="168" fontId="2" fillId="0" borderId="0" xfId="0" applyNumberFormat="1" applyFont="1" applyFill="1" applyBorder="1" applyAlignment="1">
      <alignment vertical="center"/>
    </xf>
    <xf numFmtId="0" fontId="8" fillId="3" borderId="13" xfId="0" applyFont="1" applyFill="1" applyBorder="1" applyAlignment="1">
      <alignment vertical="center" wrapText="1"/>
    </xf>
    <xf numFmtId="0" fontId="9" fillId="3" borderId="8" xfId="0" applyFont="1" applyFill="1" applyBorder="1" applyAlignment="1">
      <alignment vertical="center" wrapText="1"/>
    </xf>
    <xf numFmtId="0" fontId="11" fillId="3" borderId="6" xfId="0" applyFont="1" applyFill="1" applyBorder="1" applyAlignment="1">
      <alignment vertical="center" wrapText="1"/>
    </xf>
    <xf numFmtId="0" fontId="7" fillId="3" borderId="8" xfId="0" applyFont="1" applyFill="1" applyBorder="1" applyAlignment="1">
      <alignment vertical="center"/>
    </xf>
    <xf numFmtId="0" fontId="7" fillId="3" borderId="13" xfId="0" applyFont="1" applyFill="1" applyBorder="1" applyAlignment="1">
      <alignment vertical="center"/>
    </xf>
    <xf numFmtId="0" fontId="10" fillId="4" borderId="7" xfId="0" applyFont="1" applyFill="1" applyBorder="1" applyAlignment="1">
      <alignment horizontal="right" vertical="center" wrapText="1"/>
    </xf>
    <xf numFmtId="0" fontId="9" fillId="4" borderId="2" xfId="0" applyFont="1" applyFill="1" applyBorder="1" applyAlignment="1">
      <alignment horizontal="right" vertical="center" wrapText="1"/>
    </xf>
    <xf numFmtId="0" fontId="6" fillId="5" borderId="14" xfId="0" applyFont="1" applyFill="1" applyBorder="1" applyAlignment="1">
      <alignment horizontal="right" vertical="center"/>
    </xf>
    <xf numFmtId="0" fontId="6" fillId="5" borderId="1" xfId="0" applyFont="1" applyFill="1" applyBorder="1" applyAlignment="1">
      <alignment horizontal="right" vertical="center"/>
    </xf>
    <xf numFmtId="0" fontId="6" fillId="5" borderId="18" xfId="0" applyFont="1" applyFill="1" applyBorder="1" applyAlignment="1">
      <alignment horizontal="right" vertical="center"/>
    </xf>
    <xf numFmtId="0" fontId="5" fillId="3" borderId="13" xfId="0" applyFont="1" applyFill="1" applyBorder="1" applyAlignment="1">
      <alignment vertical="center"/>
    </xf>
    <xf numFmtId="0" fontId="5" fillId="3" borderId="8" xfId="0" applyFont="1" applyFill="1" applyBorder="1" applyAlignment="1">
      <alignment vertical="center"/>
    </xf>
    <xf numFmtId="0" fontId="9" fillId="3" borderId="13" xfId="0" applyFont="1" applyFill="1" applyBorder="1" applyAlignment="1">
      <alignment vertical="center"/>
    </xf>
    <xf numFmtId="0" fontId="9" fillId="3" borderId="6" xfId="0" applyFont="1" applyFill="1" applyBorder="1" applyAlignment="1">
      <alignment vertical="center"/>
    </xf>
    <xf numFmtId="0" fontId="0" fillId="3" borderId="9" xfId="0" applyFill="1" applyBorder="1" applyAlignment="1">
      <alignment vertical="center"/>
    </xf>
    <xf numFmtId="3" fontId="9" fillId="3" borderId="2" xfId="0" applyNumberFormat="1" applyFont="1" applyFill="1" applyBorder="1" applyAlignment="1">
      <alignment horizontal="right" vertical="center"/>
    </xf>
    <xf numFmtId="3" fontId="8" fillId="3" borderId="3" xfId="0" applyNumberFormat="1" applyFont="1" applyFill="1" applyBorder="1" applyAlignment="1">
      <alignment horizontal="right" vertical="center"/>
    </xf>
    <xf numFmtId="3" fontId="5" fillId="2" borderId="8" xfId="0" applyNumberFormat="1" applyFont="1" applyFill="1" applyBorder="1" applyAlignment="1">
      <alignment horizontal="right" vertical="center"/>
    </xf>
    <xf numFmtId="3" fontId="5" fillId="3" borderId="0" xfId="0" applyNumberFormat="1" applyFont="1" applyFill="1" applyBorder="1" applyAlignment="1">
      <alignment horizontal="right" vertical="center"/>
    </xf>
    <xf numFmtId="3" fontId="7" fillId="3" borderId="0" xfId="0" applyNumberFormat="1" applyFont="1" applyFill="1" applyBorder="1" applyAlignment="1">
      <alignment horizontal="right" vertical="center"/>
    </xf>
    <xf numFmtId="3" fontId="7" fillId="3" borderId="3" xfId="0" applyNumberFormat="1" applyFont="1" applyFill="1" applyBorder="1" applyAlignment="1">
      <alignment horizontal="right" vertical="center"/>
    </xf>
    <xf numFmtId="3" fontId="8" fillId="3" borderId="2" xfId="0" applyNumberFormat="1" applyFont="1" applyFill="1" applyBorder="1" applyAlignment="1">
      <alignment horizontal="right" vertical="center"/>
    </xf>
    <xf numFmtId="3" fontId="11" fillId="2" borderId="6" xfId="0" applyNumberFormat="1" applyFont="1" applyFill="1" applyBorder="1" applyAlignment="1">
      <alignment horizontal="right" vertical="center" wrapText="1"/>
    </xf>
    <xf numFmtId="3" fontId="11" fillId="3" borderId="2" xfId="0" applyNumberFormat="1" applyFont="1" applyFill="1" applyBorder="1" applyAlignment="1">
      <alignment horizontal="right" vertical="center" wrapText="1"/>
    </xf>
    <xf numFmtId="3" fontId="12" fillId="2" borderId="8"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3" fontId="12" fillId="2" borderId="11" xfId="0" applyNumberFormat="1" applyFont="1" applyFill="1" applyBorder="1" applyAlignment="1">
      <alignment horizontal="right" vertical="center" wrapText="1"/>
    </xf>
    <xf numFmtId="3" fontId="12" fillId="3" borderId="4" xfId="0" applyNumberFormat="1" applyFont="1" applyFill="1" applyBorder="1" applyAlignment="1">
      <alignment horizontal="right" vertical="center" wrapText="1"/>
    </xf>
    <xf numFmtId="3" fontId="11" fillId="3" borderId="4" xfId="0" applyNumberFormat="1" applyFont="1" applyFill="1" applyBorder="1" applyAlignment="1">
      <alignment horizontal="right" vertical="center" wrapText="1"/>
    </xf>
    <xf numFmtId="0" fontId="5" fillId="0" borderId="0" xfId="0" applyFont="1" applyAlignment="1">
      <alignment vertical="center"/>
    </xf>
    <xf numFmtId="3" fontId="5" fillId="2" borderId="0" xfId="0" applyNumberFormat="1" applyFont="1" applyFill="1" applyBorder="1" applyAlignment="1">
      <alignment horizontal="right" vertical="center"/>
    </xf>
    <xf numFmtId="3" fontId="8" fillId="2" borderId="2" xfId="0" applyNumberFormat="1" applyFont="1" applyFill="1" applyBorder="1" applyAlignment="1">
      <alignment horizontal="right" vertical="center"/>
    </xf>
    <xf numFmtId="0" fontId="8" fillId="8" borderId="6" xfId="0" applyFont="1" applyFill="1" applyBorder="1" applyAlignment="1">
      <alignment vertical="center"/>
    </xf>
    <xf numFmtId="3" fontId="8" fillId="9" borderId="2" xfId="0" applyNumberFormat="1" applyFont="1" applyFill="1" applyBorder="1" applyAlignment="1">
      <alignment horizontal="right" vertical="center"/>
    </xf>
    <xf numFmtId="3" fontId="8" fillId="8" borderId="2" xfId="0" applyNumberFormat="1" applyFont="1" applyFill="1" applyBorder="1" applyAlignment="1">
      <alignment horizontal="right" vertical="center"/>
    </xf>
    <xf numFmtId="0" fontId="8" fillId="10" borderId="6" xfId="0" applyFont="1" applyFill="1" applyBorder="1" applyAlignment="1">
      <alignment vertical="center"/>
    </xf>
    <xf numFmtId="3" fontId="8" fillId="10" borderId="2" xfId="0" applyNumberFormat="1" applyFont="1" applyFill="1" applyBorder="1" applyAlignment="1">
      <alignment horizontal="right" vertical="center"/>
    </xf>
    <xf numFmtId="0" fontId="8" fillId="3" borderId="13" xfId="0" applyFont="1" applyFill="1" applyBorder="1" applyAlignment="1">
      <alignment vertical="center"/>
    </xf>
    <xf numFmtId="3" fontId="5" fillId="2" borderId="4" xfId="0" applyNumberFormat="1" applyFont="1" applyFill="1" applyBorder="1" applyAlignment="1">
      <alignment horizontal="right" vertical="center"/>
    </xf>
    <xf numFmtId="0" fontId="0" fillId="3" borderId="0" xfId="0" applyFill="1"/>
    <xf numFmtId="0" fontId="18" fillId="3" borderId="0" xfId="0" applyFont="1" applyFill="1" applyAlignment="1">
      <alignment vertical="center"/>
    </xf>
    <xf numFmtId="0" fontId="5" fillId="3" borderId="11" xfId="0" applyFont="1" applyFill="1" applyBorder="1" applyAlignment="1">
      <alignment vertical="center"/>
    </xf>
    <xf numFmtId="0" fontId="8" fillId="3" borderId="11" xfId="0" applyFont="1" applyFill="1" applyBorder="1" applyAlignment="1">
      <alignment vertical="center"/>
    </xf>
    <xf numFmtId="0" fontId="5" fillId="3" borderId="8" xfId="0" applyFont="1" applyFill="1" applyBorder="1" applyAlignment="1">
      <alignment vertical="center" wrapText="1"/>
    </xf>
    <xf numFmtId="3" fontId="5" fillId="3" borderId="4" xfId="0" applyNumberFormat="1" applyFont="1" applyFill="1" applyBorder="1" applyAlignment="1">
      <alignment horizontal="right" vertical="center"/>
    </xf>
    <xf numFmtId="0" fontId="6" fillId="5" borderId="2" xfId="0" applyFont="1" applyFill="1" applyBorder="1" applyAlignment="1">
      <alignment horizontal="right" vertical="center"/>
    </xf>
    <xf numFmtId="3" fontId="8" fillId="2" borderId="3" xfId="0" applyNumberFormat="1" applyFont="1" applyFill="1" applyBorder="1" applyAlignment="1">
      <alignment horizontal="right" vertical="center"/>
    </xf>
    <xf numFmtId="3" fontId="9" fillId="2" borderId="2" xfId="0" applyNumberFormat="1" applyFont="1" applyFill="1" applyBorder="1" applyAlignment="1">
      <alignment horizontal="right" vertical="center"/>
    </xf>
    <xf numFmtId="3" fontId="7" fillId="2" borderId="0" xfId="0" applyNumberFormat="1" applyFont="1" applyFill="1" applyBorder="1" applyAlignment="1">
      <alignment horizontal="right" vertical="center"/>
    </xf>
    <xf numFmtId="0" fontId="9" fillId="4" borderId="4" xfId="0" applyFont="1" applyFill="1" applyBorder="1" applyAlignment="1">
      <alignment horizontal="right" vertical="center" wrapText="1"/>
    </xf>
    <xf numFmtId="0" fontId="10" fillId="4" borderId="12" xfId="0" applyFont="1" applyFill="1" applyBorder="1" applyAlignment="1">
      <alignment horizontal="right" vertical="center" wrapText="1"/>
    </xf>
    <xf numFmtId="0" fontId="6" fillId="5" borderId="11" xfId="0" applyFont="1" applyFill="1" applyBorder="1" applyAlignment="1">
      <alignment horizontal="right" vertical="center"/>
    </xf>
    <xf numFmtId="3" fontId="5" fillId="2" borderId="3" xfId="0" applyNumberFormat="1" applyFont="1" applyFill="1" applyBorder="1" applyAlignment="1">
      <alignment horizontal="right" vertical="center"/>
    </xf>
    <xf numFmtId="3" fontId="5" fillId="3" borderId="3" xfId="0" applyNumberFormat="1" applyFont="1" applyFill="1" applyBorder="1" applyAlignment="1">
      <alignment horizontal="right" vertical="center"/>
    </xf>
    <xf numFmtId="0" fontId="7" fillId="3" borderId="11" xfId="0" applyFont="1" applyFill="1" applyBorder="1" applyAlignment="1">
      <alignmen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3" fontId="7" fillId="3" borderId="4" xfId="0" applyNumberFormat="1" applyFont="1" applyFill="1" applyBorder="1" applyAlignment="1">
      <alignment horizontal="right" vertical="center"/>
    </xf>
    <xf numFmtId="0" fontId="9" fillId="11" borderId="6" xfId="0" applyFont="1" applyFill="1" applyBorder="1" applyAlignment="1">
      <alignment vertical="center"/>
    </xf>
    <xf numFmtId="3" fontId="9" fillId="9" borderId="2" xfId="0" applyNumberFormat="1" applyFont="1" applyFill="1" applyBorder="1" applyAlignment="1">
      <alignment horizontal="right" vertical="center"/>
    </xf>
    <xf numFmtId="3" fontId="9" fillId="11" borderId="2" xfId="0" applyNumberFormat="1" applyFont="1" applyFill="1" applyBorder="1" applyAlignment="1">
      <alignment horizontal="right" vertical="center"/>
    </xf>
    <xf numFmtId="0" fontId="8" fillId="8" borderId="6" xfId="0" applyFont="1" applyFill="1" applyBorder="1" applyAlignment="1">
      <alignment vertical="center" wrapText="1"/>
    </xf>
    <xf numFmtId="3" fontId="9" fillId="8" borderId="2" xfId="0" applyNumberFormat="1" applyFont="1" applyFill="1" applyBorder="1" applyAlignment="1">
      <alignment vertical="center" wrapText="1"/>
    </xf>
    <xf numFmtId="3" fontId="5" fillId="3" borderId="0" xfId="0" applyNumberFormat="1" applyFont="1" applyFill="1" applyBorder="1" applyAlignment="1">
      <alignment horizontal="right" vertical="center" wrapText="1"/>
    </xf>
    <xf numFmtId="3" fontId="8" fillId="3" borderId="0" xfId="0" applyNumberFormat="1" applyFont="1" applyFill="1" applyBorder="1" applyAlignment="1">
      <alignment horizontal="right" vertical="center" wrapText="1"/>
    </xf>
    <xf numFmtId="3" fontId="5" fillId="2" borderId="8" xfId="0" applyNumberFormat="1" applyFont="1" applyFill="1" applyBorder="1" applyAlignment="1">
      <alignment vertical="center" wrapText="1"/>
    </xf>
    <xf numFmtId="3" fontId="5" fillId="3" borderId="0" xfId="0" applyNumberFormat="1" applyFont="1" applyFill="1" applyBorder="1" applyAlignment="1">
      <alignment vertical="center" wrapText="1"/>
    </xf>
    <xf numFmtId="4" fontId="9" fillId="6" borderId="2" xfId="0" applyNumberFormat="1" applyFont="1" applyFill="1" applyBorder="1" applyAlignment="1">
      <alignment vertical="center" wrapText="1"/>
    </xf>
    <xf numFmtId="0" fontId="8" fillId="0" borderId="6" xfId="0" applyFont="1" applyBorder="1" applyAlignment="1">
      <alignment vertical="center" wrapText="1"/>
    </xf>
    <xf numFmtId="0" fontId="9" fillId="3" borderId="13" xfId="0" applyFont="1" applyFill="1" applyBorder="1" applyAlignment="1">
      <alignment vertical="center" wrapText="1"/>
    </xf>
    <xf numFmtId="0" fontId="0" fillId="3" borderId="13" xfId="0" applyFill="1" applyBorder="1" applyAlignment="1">
      <alignment vertical="center"/>
    </xf>
    <xf numFmtId="0" fontId="0" fillId="3" borderId="3" xfId="0" applyFill="1" applyBorder="1" applyAlignment="1">
      <alignment vertical="center"/>
    </xf>
    <xf numFmtId="0" fontId="0" fillId="2" borderId="13" xfId="0" applyFill="1" applyBorder="1" applyAlignment="1">
      <alignment vertical="center"/>
    </xf>
    <xf numFmtId="0" fontId="6" fillId="11" borderId="13" xfId="0" applyFont="1" applyFill="1" applyBorder="1" applyAlignment="1">
      <alignment vertical="center"/>
    </xf>
    <xf numFmtId="3" fontId="8" fillId="11" borderId="3" xfId="0" applyNumberFormat="1" applyFont="1" applyFill="1" applyBorder="1" applyAlignment="1">
      <alignment vertical="center"/>
    </xf>
    <xf numFmtId="3" fontId="8" fillId="9" borderId="13" xfId="0" applyNumberFormat="1" applyFont="1" applyFill="1" applyBorder="1" applyAlignment="1">
      <alignment vertical="center"/>
    </xf>
    <xf numFmtId="0" fontId="6" fillId="11" borderId="11" xfId="0" applyFont="1" applyFill="1" applyBorder="1" applyAlignment="1">
      <alignment vertical="center"/>
    </xf>
    <xf numFmtId="3" fontId="19" fillId="0" borderId="0" xfId="0" applyNumberFormat="1" applyFont="1" applyAlignment="1">
      <alignment horizontal="right"/>
    </xf>
    <xf numFmtId="0" fontId="19" fillId="0" borderId="0" xfId="0" applyFont="1" applyAlignment="1">
      <alignment horizontal="right"/>
    </xf>
    <xf numFmtId="3" fontId="20" fillId="0" borderId="0" xfId="0" applyNumberFormat="1" applyFont="1" applyBorder="1" applyAlignment="1">
      <alignment horizontal="right"/>
    </xf>
    <xf numFmtId="3" fontId="19" fillId="0" borderId="0" xfId="0" applyNumberFormat="1" applyFont="1" applyBorder="1" applyAlignment="1">
      <alignment horizontal="right"/>
    </xf>
    <xf numFmtId="0" fontId="0" fillId="0" borderId="0" xfId="0" applyAlignment="1">
      <alignment vertical="center"/>
    </xf>
    <xf numFmtId="3" fontId="5" fillId="2" borderId="8" xfId="0" applyNumberFormat="1" applyFont="1" applyFill="1" applyBorder="1" applyAlignment="1">
      <alignment horizontal="right" vertical="center" wrapText="1"/>
    </xf>
    <xf numFmtId="3" fontId="8" fillId="2" borderId="8" xfId="0" applyNumberFormat="1" applyFont="1" applyFill="1" applyBorder="1" applyAlignment="1">
      <alignment horizontal="right" vertical="center"/>
    </xf>
    <xf numFmtId="3" fontId="5" fillId="2" borderId="11" xfId="0" applyNumberFormat="1" applyFont="1" applyFill="1" applyBorder="1" applyAlignment="1">
      <alignment horizontal="right" vertical="center" wrapText="1"/>
    </xf>
    <xf numFmtId="0" fontId="5" fillId="3" borderId="15" xfId="0" applyFont="1" applyFill="1" applyBorder="1" applyAlignment="1">
      <alignment vertical="center"/>
    </xf>
    <xf numFmtId="0" fontId="5" fillId="3" borderId="20" xfId="0" applyFont="1" applyFill="1" applyBorder="1" applyAlignment="1">
      <alignment vertical="center"/>
    </xf>
    <xf numFmtId="0" fontId="5" fillId="3" borderId="15" xfId="0" applyFont="1" applyFill="1" applyBorder="1" applyAlignment="1">
      <alignment vertical="center" wrapText="1"/>
    </xf>
    <xf numFmtId="0" fontId="5" fillId="3" borderId="20" xfId="0" applyFont="1" applyFill="1" applyBorder="1" applyAlignment="1">
      <alignment vertical="center" wrapText="1"/>
    </xf>
    <xf numFmtId="0" fontId="8" fillId="3" borderId="20" xfId="0" applyFont="1" applyFill="1" applyBorder="1" applyAlignment="1">
      <alignment vertical="center" wrapText="1"/>
    </xf>
    <xf numFmtId="3" fontId="5" fillId="3" borderId="10" xfId="0" applyNumberFormat="1" applyFont="1" applyFill="1" applyBorder="1" applyAlignment="1">
      <alignment horizontal="right" vertical="center"/>
    </xf>
    <xf numFmtId="3" fontId="8" fillId="3" borderId="0" xfId="0" applyNumberFormat="1" applyFont="1" applyFill="1" applyBorder="1" applyAlignment="1">
      <alignment horizontal="right" vertical="center"/>
    </xf>
    <xf numFmtId="3" fontId="5" fillId="3" borderId="10" xfId="0" applyNumberFormat="1" applyFont="1" applyFill="1" applyBorder="1" applyAlignment="1">
      <alignment horizontal="right" vertical="center" wrapText="1"/>
    </xf>
    <xf numFmtId="3" fontId="5" fillId="3" borderId="4" xfId="0" applyNumberFormat="1" applyFont="1" applyFill="1" applyBorder="1" applyAlignment="1">
      <alignment horizontal="right" vertical="center" wrapText="1"/>
    </xf>
    <xf numFmtId="3" fontId="8" fillId="3" borderId="10" xfId="0" applyNumberFormat="1" applyFont="1" applyFill="1" applyBorder="1" applyAlignment="1">
      <alignment horizontal="right" vertical="center"/>
    </xf>
    <xf numFmtId="3" fontId="8" fillId="3" borderId="10" xfId="0" applyNumberFormat="1" applyFont="1" applyFill="1" applyBorder="1" applyAlignment="1">
      <alignment horizontal="right" vertical="center" wrapText="1"/>
    </xf>
    <xf numFmtId="0" fontId="0" fillId="3" borderId="0" xfId="0" applyFill="1" applyAlignment="1">
      <alignment vertical="center"/>
    </xf>
    <xf numFmtId="0" fontId="19" fillId="0" borderId="0" xfId="0" applyFont="1" applyAlignment="1">
      <alignment vertical="center"/>
    </xf>
    <xf numFmtId="0" fontId="21" fillId="0" borderId="0" xfId="0" applyFont="1" applyAlignment="1">
      <alignment vertical="center"/>
    </xf>
    <xf numFmtId="0" fontId="22" fillId="5" borderId="11" xfId="0" applyFont="1" applyFill="1" applyBorder="1" applyAlignment="1">
      <alignment horizontal="right" vertical="center"/>
    </xf>
    <xf numFmtId="0" fontId="23" fillId="4" borderId="4" xfId="0" applyFont="1" applyFill="1" applyBorder="1" applyAlignment="1">
      <alignment horizontal="right" vertical="center" wrapText="1"/>
    </xf>
    <xf numFmtId="0" fontId="24" fillId="4" borderId="12" xfId="0" applyFont="1" applyFill="1" applyBorder="1" applyAlignment="1">
      <alignment horizontal="right" vertical="center" wrapText="1"/>
    </xf>
    <xf numFmtId="0" fontId="8" fillId="3" borderId="0" xfId="0" applyFont="1" applyFill="1" applyBorder="1" applyAlignment="1">
      <alignment vertical="center"/>
    </xf>
    <xf numFmtId="0" fontId="9" fillId="3" borderId="0" xfId="0" applyFont="1" applyFill="1" applyBorder="1" applyAlignment="1">
      <alignment horizontal="right" vertical="center" wrapText="1"/>
    </xf>
    <xf numFmtId="0" fontId="10" fillId="3" borderId="0" xfId="0" applyFont="1" applyFill="1" applyBorder="1" applyAlignment="1">
      <alignment horizontal="right" vertical="center" wrapText="1"/>
    </xf>
    <xf numFmtId="0" fontId="6" fillId="6" borderId="0" xfId="0" applyFont="1" applyFill="1" applyBorder="1" applyAlignment="1">
      <alignment horizontal="right" vertical="center"/>
    </xf>
    <xf numFmtId="0" fontId="5" fillId="3" borderId="0" xfId="0" applyFont="1" applyFill="1" applyBorder="1" applyAlignment="1">
      <alignment vertical="center"/>
    </xf>
    <xf numFmtId="0" fontId="5" fillId="3" borderId="0" xfId="0" applyFont="1" applyFill="1" applyAlignment="1">
      <alignment vertical="center"/>
    </xf>
    <xf numFmtId="0" fontId="24" fillId="4" borderId="7" xfId="0" applyFont="1" applyFill="1" applyBorder="1" applyAlignment="1">
      <alignment horizontal="right" vertical="center" wrapText="1"/>
    </xf>
    <xf numFmtId="0" fontId="0" fillId="0" borderId="0" xfId="0" applyFill="1" applyBorder="1" applyAlignment="1">
      <alignment vertical="center"/>
    </xf>
    <xf numFmtId="0" fontId="21" fillId="0" borderId="0" xfId="0" applyFont="1" applyFill="1" applyBorder="1" applyAlignment="1">
      <alignment vertical="center"/>
    </xf>
    <xf numFmtId="3" fontId="5" fillId="0" borderId="0" xfId="0" applyNumberFormat="1" applyFont="1" applyFill="1" applyBorder="1" applyAlignment="1">
      <alignment horizontal="right" vertical="center" wrapText="1"/>
    </xf>
    <xf numFmtId="164" fontId="5"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3" fontId="9" fillId="9" borderId="3" xfId="0" applyNumberFormat="1" applyFont="1" applyFill="1" applyBorder="1" applyAlignment="1">
      <alignment vertical="center" wrapText="1"/>
    </xf>
    <xf numFmtId="0" fontId="8" fillId="8" borderId="13" xfId="0" applyFont="1" applyFill="1" applyBorder="1" applyAlignment="1">
      <alignment vertical="center" wrapText="1"/>
    </xf>
    <xf numFmtId="3" fontId="9" fillId="8" borderId="4" xfId="0" applyNumberFormat="1" applyFont="1" applyFill="1" applyBorder="1" applyAlignment="1">
      <alignment vertical="center" wrapText="1"/>
    </xf>
    <xf numFmtId="3" fontId="8" fillId="3" borderId="3" xfId="0" applyNumberFormat="1" applyFont="1" applyFill="1" applyBorder="1" applyAlignment="1">
      <alignment horizontal="right" vertical="center" wrapText="1"/>
    </xf>
    <xf numFmtId="0" fontId="5" fillId="3" borderId="11" xfId="0" applyFont="1" applyFill="1" applyBorder="1" applyAlignment="1">
      <alignment vertical="center" wrapText="1"/>
    </xf>
    <xf numFmtId="0" fontId="8" fillId="8" borderId="8" xfId="0" applyFont="1" applyFill="1" applyBorder="1" applyAlignment="1">
      <alignment vertical="center" wrapText="1"/>
    </xf>
    <xf numFmtId="3" fontId="9" fillId="8" borderId="0" xfId="0" applyNumberFormat="1" applyFont="1" applyFill="1" applyBorder="1" applyAlignment="1">
      <alignment vertical="center" wrapText="1"/>
    </xf>
    <xf numFmtId="0" fontId="7" fillId="3" borderId="6" xfId="0" applyFont="1" applyFill="1" applyBorder="1" applyAlignment="1">
      <alignment vertical="center" wrapText="1"/>
    </xf>
    <xf numFmtId="3" fontId="5" fillId="3" borderId="2" xfId="0" applyNumberFormat="1" applyFont="1" applyFill="1" applyBorder="1" applyAlignment="1">
      <alignment horizontal="right" vertical="center" wrapText="1"/>
    </xf>
    <xf numFmtId="3" fontId="5" fillId="2" borderId="13" xfId="0" applyNumberFormat="1" applyFont="1" applyFill="1" applyBorder="1" applyAlignment="1">
      <alignment horizontal="right" vertical="center" wrapText="1"/>
    </xf>
    <xf numFmtId="3" fontId="9" fillId="11" borderId="3" xfId="0" applyNumberFormat="1" applyFont="1" applyFill="1" applyBorder="1" applyAlignment="1">
      <alignment vertical="center" wrapText="1"/>
    </xf>
    <xf numFmtId="3" fontId="9" fillId="3" borderId="4" xfId="0" applyNumberFormat="1" applyFont="1" applyFill="1" applyBorder="1" applyAlignment="1">
      <alignment vertical="center" wrapText="1"/>
    </xf>
    <xf numFmtId="0" fontId="5" fillId="3" borderId="13" xfId="0" applyFont="1" applyFill="1" applyBorder="1" applyAlignment="1">
      <alignment vertical="center" wrapText="1"/>
    </xf>
    <xf numFmtId="3" fontId="5" fillId="2" borderId="3" xfId="0" applyNumberFormat="1" applyFont="1" applyFill="1" applyBorder="1" applyAlignment="1">
      <alignment horizontal="right" vertical="center" wrapText="1"/>
    </xf>
    <xf numFmtId="0" fontId="9" fillId="0" borderId="0" xfId="0" applyFont="1" applyFill="1" applyBorder="1" applyAlignment="1">
      <alignment vertical="center" wrapText="1"/>
    </xf>
    <xf numFmtId="167" fontId="25" fillId="0" borderId="3" xfId="1" applyNumberFormat="1" applyFont="1" applyFill="1" applyBorder="1" applyAlignment="1">
      <alignment horizontal="right" vertical="center" wrapText="1" indent="1"/>
    </xf>
    <xf numFmtId="0" fontId="0" fillId="0" borderId="0" xfId="0" applyFill="1" applyBorder="1"/>
    <xf numFmtId="0" fontId="15" fillId="0" borderId="0" xfId="0" applyFont="1"/>
    <xf numFmtId="0" fontId="22" fillId="5" borderId="4" xfId="0" applyFont="1" applyFill="1" applyBorder="1" applyAlignment="1">
      <alignment horizontal="right" vertical="center"/>
    </xf>
    <xf numFmtId="3" fontId="8" fillId="2" borderId="0" xfId="0" applyNumberFormat="1" applyFont="1" applyFill="1" applyBorder="1" applyAlignment="1">
      <alignment horizontal="right" vertical="center"/>
    </xf>
    <xf numFmtId="3" fontId="5" fillId="2" borderId="13" xfId="0" applyNumberFormat="1" applyFont="1" applyFill="1" applyBorder="1" applyAlignment="1">
      <alignment horizontal="right" vertical="center"/>
    </xf>
    <xf numFmtId="3" fontId="5" fillId="3" borderId="9" xfId="0" applyNumberFormat="1" applyFont="1" applyFill="1" applyBorder="1" applyAlignment="1">
      <alignment horizontal="right" vertical="center"/>
    </xf>
    <xf numFmtId="3" fontId="5" fillId="3" borderId="9" xfId="0" applyNumberFormat="1" applyFont="1" applyFill="1" applyBorder="1" applyAlignment="1">
      <alignment horizontal="right" vertical="center" wrapText="1"/>
    </xf>
    <xf numFmtId="3" fontId="8" fillId="2"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xf>
    <xf numFmtId="0" fontId="8" fillId="8" borderId="11" xfId="0" applyFont="1" applyFill="1" applyBorder="1" applyAlignment="1">
      <alignment vertical="center"/>
    </xf>
    <xf numFmtId="3" fontId="8" fillId="9" borderId="4" xfId="0" applyNumberFormat="1" applyFont="1" applyFill="1" applyBorder="1" applyAlignment="1">
      <alignment horizontal="right" vertical="center"/>
    </xf>
    <xf numFmtId="3" fontId="8" fillId="8" borderId="4"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0" fontId="7" fillId="3" borderId="13" xfId="0" applyFont="1" applyFill="1" applyBorder="1"/>
    <xf numFmtId="0" fontId="7" fillId="3" borderId="8" xfId="0" applyFont="1" applyFill="1" applyBorder="1"/>
    <xf numFmtId="0" fontId="7" fillId="3" borderId="8" xfId="0" applyFont="1" applyFill="1" applyBorder="1" applyAlignment="1">
      <alignment wrapText="1"/>
    </xf>
    <xf numFmtId="0" fontId="7" fillId="3" borderId="11" xfId="0" applyFont="1" applyFill="1" applyBorder="1"/>
    <xf numFmtId="3" fontId="7"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5" fillId="0" borderId="0" xfId="0" applyNumberFormat="1" applyFont="1"/>
    <xf numFmtId="0" fontId="5" fillId="0" borderId="0" xfId="0" applyFont="1" applyFill="1" applyBorder="1" applyAlignment="1">
      <alignment vertical="center" wrapText="1"/>
    </xf>
    <xf numFmtId="0" fontId="15" fillId="0" borderId="0" xfId="0" applyFont="1" applyFill="1" applyBorder="1"/>
    <xf numFmtId="0" fontId="8" fillId="0" borderId="0" xfId="0" applyFont="1" applyFill="1" applyBorder="1" applyAlignment="1">
      <alignment vertical="center" wrapText="1"/>
    </xf>
    <xf numFmtId="0" fontId="5"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7" fillId="0" borderId="0" xfId="0" applyFont="1" applyFill="1" applyBorder="1"/>
    <xf numFmtId="0" fontId="7" fillId="0" borderId="0" xfId="0" applyFont="1" applyFill="1" applyBorder="1" applyAlignment="1">
      <alignment wrapText="1"/>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6" fillId="5" borderId="0" xfId="0" applyFont="1" applyFill="1" applyBorder="1" applyAlignment="1">
      <alignment horizontal="right" vertical="center"/>
    </xf>
    <xf numFmtId="3" fontId="11" fillId="2" borderId="2" xfId="0" applyNumberFormat="1" applyFont="1" applyFill="1" applyBorder="1" applyAlignment="1">
      <alignment horizontal="right" vertical="center" wrapText="1"/>
    </xf>
    <xf numFmtId="3" fontId="12" fillId="2" borderId="0" xfId="0" applyNumberFormat="1" applyFont="1" applyFill="1" applyBorder="1" applyAlignment="1">
      <alignment horizontal="right" vertical="center" wrapText="1"/>
    </xf>
    <xf numFmtId="3" fontId="12" fillId="2" borderId="4" xfId="0" applyNumberFormat="1" applyFont="1" applyFill="1" applyBorder="1" applyAlignment="1">
      <alignment horizontal="right" vertical="center" wrapText="1"/>
    </xf>
    <xf numFmtId="3" fontId="11" fillId="2" borderId="4" xfId="0" applyNumberFormat="1" applyFont="1" applyFill="1" applyBorder="1" applyAlignment="1">
      <alignment horizontal="right" vertical="center" wrapText="1"/>
    </xf>
    <xf numFmtId="167" fontId="11" fillId="2" borderId="4" xfId="0" applyNumberFormat="1" applyFont="1" applyFill="1" applyBorder="1" applyAlignment="1">
      <alignment horizontal="right" vertical="center" wrapText="1"/>
    </xf>
    <xf numFmtId="167" fontId="12" fillId="2" borderId="0" xfId="0" applyNumberFormat="1" applyFont="1" applyFill="1" applyBorder="1" applyAlignment="1">
      <alignment horizontal="right" vertical="center" wrapText="1"/>
    </xf>
    <xf numFmtId="167" fontId="12" fillId="2" borderId="4" xfId="0" applyNumberFormat="1" applyFont="1" applyFill="1" applyBorder="1" applyAlignment="1">
      <alignment horizontal="right" vertical="center" wrapText="1"/>
    </xf>
    <xf numFmtId="0" fontId="12" fillId="2" borderId="4" xfId="0" applyFont="1" applyFill="1" applyBorder="1" applyAlignment="1">
      <alignment horizontal="right" vertical="center" wrapText="1"/>
    </xf>
    <xf numFmtId="0" fontId="5" fillId="3" borderId="0" xfId="0" applyFont="1" applyFill="1"/>
    <xf numFmtId="0" fontId="14" fillId="0" borderId="0" xfId="0" applyFont="1" applyFill="1" applyAlignment="1">
      <alignment wrapText="1"/>
    </xf>
    <xf numFmtId="167" fontId="8" fillId="8" borderId="7" xfId="2" applyNumberFormat="1" applyFont="1" applyFill="1" applyBorder="1" applyAlignment="1">
      <alignment vertical="center"/>
    </xf>
    <xf numFmtId="167" fontId="5" fillId="3" borderId="9" xfId="2" applyNumberFormat="1" applyFont="1" applyFill="1" applyBorder="1" applyAlignment="1">
      <alignment vertical="center"/>
    </xf>
    <xf numFmtId="167" fontId="5" fillId="3" borderId="10" xfId="2" applyNumberFormat="1" applyFont="1" applyFill="1" applyBorder="1" applyAlignment="1">
      <alignment vertical="center"/>
    </xf>
    <xf numFmtId="167" fontId="5" fillId="3" borderId="12" xfId="2" applyNumberFormat="1" applyFont="1" applyFill="1" applyBorder="1" applyAlignment="1">
      <alignment vertical="center"/>
    </xf>
    <xf numFmtId="167" fontId="8" fillId="11" borderId="7" xfId="2" applyNumberFormat="1" applyFont="1" applyFill="1" applyBorder="1" applyAlignment="1">
      <alignment vertical="center"/>
    </xf>
    <xf numFmtId="167" fontId="5" fillId="3" borderId="9" xfId="2" applyNumberFormat="1" applyFont="1" applyFill="1" applyBorder="1" applyAlignment="1">
      <alignment horizontal="right" vertical="center" wrapText="1"/>
    </xf>
    <xf numFmtId="167" fontId="5" fillId="3" borderId="10" xfId="2" applyNumberFormat="1" applyFont="1" applyFill="1" applyBorder="1" applyAlignment="1">
      <alignment horizontal="right" vertical="center" wrapText="1"/>
    </xf>
    <xf numFmtId="167" fontId="5" fillId="3" borderId="12" xfId="2" applyNumberFormat="1" applyFont="1" applyFill="1" applyBorder="1" applyAlignment="1">
      <alignment horizontal="right" vertical="center" wrapText="1"/>
    </xf>
    <xf numFmtId="167" fontId="8" fillId="3" borderId="7" xfId="2" applyNumberFormat="1" applyFont="1" applyFill="1" applyBorder="1" applyAlignment="1">
      <alignment vertical="center"/>
    </xf>
    <xf numFmtId="167" fontId="9" fillId="3" borderId="9" xfId="2" applyNumberFormat="1" applyFont="1" applyFill="1" applyBorder="1" applyAlignment="1">
      <alignment vertical="center" wrapText="1"/>
    </xf>
    <xf numFmtId="167" fontId="8" fillId="3" borderId="10" xfId="2" applyNumberFormat="1" applyFont="1" applyFill="1" applyBorder="1" applyAlignment="1">
      <alignment vertical="center"/>
    </xf>
    <xf numFmtId="167" fontId="9" fillId="3" borderId="10" xfId="2" applyNumberFormat="1" applyFont="1" applyFill="1" applyBorder="1" applyAlignment="1">
      <alignment vertical="center" wrapText="1"/>
    </xf>
    <xf numFmtId="167" fontId="5" fillId="3" borderId="12" xfId="2" applyNumberFormat="1" applyFont="1" applyFill="1" applyBorder="1" applyAlignment="1">
      <alignment vertical="center" wrapText="1"/>
    </xf>
    <xf numFmtId="167" fontId="7" fillId="3" borderId="7" xfId="2" applyNumberFormat="1" applyFont="1" applyFill="1" applyBorder="1" applyAlignment="1">
      <alignment vertical="center" wrapText="1"/>
    </xf>
    <xf numFmtId="167" fontId="8" fillId="6" borderId="7" xfId="2" applyNumberFormat="1" applyFont="1" applyFill="1" applyBorder="1" applyAlignment="1">
      <alignment vertical="center"/>
    </xf>
    <xf numFmtId="167" fontId="8" fillId="11" borderId="9" xfId="2" applyNumberFormat="1" applyFont="1" applyFill="1" applyBorder="1" applyAlignment="1">
      <alignment vertical="center"/>
    </xf>
    <xf numFmtId="167" fontId="8" fillId="11" borderId="4" xfId="2" applyNumberFormat="1" applyFont="1" applyFill="1" applyBorder="1" applyAlignment="1">
      <alignment vertical="center"/>
    </xf>
    <xf numFmtId="167" fontId="8" fillId="9" borderId="11" xfId="2" applyNumberFormat="1" applyFont="1" applyFill="1" applyBorder="1" applyAlignment="1">
      <alignment vertical="center"/>
    </xf>
    <xf numFmtId="167" fontId="8" fillId="8" borderId="12" xfId="2" applyNumberFormat="1" applyFont="1" applyFill="1" applyBorder="1" applyAlignment="1">
      <alignment vertical="center"/>
    </xf>
    <xf numFmtId="167" fontId="8" fillId="10" borderId="7" xfId="2" applyNumberFormat="1" applyFont="1" applyFill="1" applyBorder="1" applyAlignment="1">
      <alignment vertical="center"/>
    </xf>
    <xf numFmtId="167" fontId="5" fillId="3" borderId="10" xfId="2" applyNumberFormat="1" applyFont="1" applyFill="1" applyBorder="1" applyAlignment="1">
      <alignment horizontal="right" vertical="center"/>
    </xf>
    <xf numFmtId="167" fontId="7" fillId="3" borderId="10" xfId="2" applyNumberFormat="1" applyFont="1" applyFill="1" applyBorder="1" applyAlignment="1">
      <alignment horizontal="right" vertical="center"/>
    </xf>
    <xf numFmtId="167" fontId="8" fillId="3" borderId="9" xfId="2" applyNumberFormat="1" applyFont="1" applyFill="1" applyBorder="1" applyAlignment="1">
      <alignment vertical="center"/>
    </xf>
    <xf numFmtId="167" fontId="11" fillId="3" borderId="7" xfId="2" applyNumberFormat="1" applyFont="1" applyFill="1" applyBorder="1" applyAlignment="1">
      <alignment horizontal="right" vertical="center" wrapText="1"/>
    </xf>
    <xf numFmtId="167" fontId="12" fillId="3" borderId="10" xfId="2" applyNumberFormat="1" applyFont="1" applyFill="1" applyBorder="1" applyAlignment="1">
      <alignment horizontal="right" vertical="center" wrapText="1"/>
    </xf>
    <xf numFmtId="167" fontId="12" fillId="3" borderId="12" xfId="2" applyNumberFormat="1" applyFont="1" applyFill="1" applyBorder="1" applyAlignment="1">
      <alignment horizontal="right" vertical="center" wrapText="1"/>
    </xf>
    <xf numFmtId="167" fontId="11" fillId="3" borderId="12" xfId="2" applyNumberFormat="1" applyFont="1" applyFill="1" applyBorder="1" applyAlignment="1">
      <alignment horizontal="right" vertical="center" wrapText="1"/>
    </xf>
    <xf numFmtId="166" fontId="11" fillId="2" borderId="6" xfId="0" applyNumberFormat="1" applyFont="1" applyFill="1" applyBorder="1" applyAlignment="1">
      <alignment horizontal="right" vertical="center" wrapText="1"/>
    </xf>
    <xf numFmtId="166" fontId="11" fillId="2" borderId="2" xfId="0" applyNumberFormat="1" applyFont="1" applyFill="1" applyBorder="1" applyAlignment="1">
      <alignment horizontal="right" vertical="center" wrapText="1"/>
    </xf>
    <xf numFmtId="166" fontId="11" fillId="3" borderId="2" xfId="0" applyNumberFormat="1" applyFont="1" applyFill="1" applyBorder="1" applyAlignment="1">
      <alignment horizontal="right" vertical="center" wrapText="1"/>
    </xf>
    <xf numFmtId="167" fontId="12" fillId="3" borderId="0" xfId="2" applyNumberFormat="1"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3" xfId="0" applyFont="1" applyFill="1" applyBorder="1" applyAlignment="1">
      <alignment horizontal="right" vertical="center" wrapText="1"/>
    </xf>
    <xf numFmtId="166" fontId="12" fillId="3" borderId="3" xfId="0" applyNumberFormat="1" applyFont="1" applyFill="1" applyBorder="1" applyAlignment="1">
      <alignment horizontal="right" vertical="center" wrapText="1"/>
    </xf>
    <xf numFmtId="167" fontId="12" fillId="3" borderId="9" xfId="2" applyNumberFormat="1" applyFont="1" applyFill="1" applyBorder="1" applyAlignment="1">
      <alignment horizontal="right" vertical="center" wrapText="1"/>
    </xf>
    <xf numFmtId="167" fontId="12" fillId="3" borderId="4" xfId="2" applyNumberFormat="1" applyFont="1" applyFill="1" applyBorder="1" applyAlignment="1">
      <alignment horizontal="right" vertical="center" wrapText="1"/>
    </xf>
    <xf numFmtId="10" fontId="11" fillId="2" borderId="13" xfId="2" applyNumberFormat="1" applyFont="1" applyFill="1" applyBorder="1" applyAlignment="1">
      <alignment horizontal="right" vertical="center" wrapText="1"/>
    </xf>
    <xf numFmtId="10" fontId="11" fillId="3" borderId="3" xfId="2" applyNumberFormat="1" applyFont="1" applyFill="1" applyBorder="1" applyAlignment="1">
      <alignment horizontal="right" vertical="center" wrapText="1"/>
    </xf>
    <xf numFmtId="10" fontId="11" fillId="2" borderId="19" xfId="2" applyNumberFormat="1" applyFont="1" applyFill="1" applyBorder="1" applyAlignment="1">
      <alignment horizontal="right" vertical="center" wrapText="1"/>
    </xf>
    <xf numFmtId="10" fontId="11" fillId="3" borderId="5" xfId="2" applyNumberFormat="1" applyFont="1" applyFill="1" applyBorder="1" applyAlignment="1">
      <alignment horizontal="right" vertical="center" wrapText="1"/>
    </xf>
    <xf numFmtId="10" fontId="11" fillId="2" borderId="8" xfId="2" applyNumberFormat="1" applyFont="1" applyFill="1" applyBorder="1" applyAlignment="1">
      <alignment horizontal="right" vertical="center" wrapText="1"/>
    </xf>
    <xf numFmtId="10" fontId="11" fillId="3" borderId="0" xfId="2" applyNumberFormat="1" applyFont="1" applyFill="1" applyBorder="1" applyAlignment="1">
      <alignment horizontal="right" vertical="center" wrapText="1"/>
    </xf>
    <xf numFmtId="10" fontId="12" fillId="2" borderId="8" xfId="2" applyNumberFormat="1" applyFont="1" applyFill="1" applyBorder="1" applyAlignment="1">
      <alignment horizontal="right" vertical="center" wrapText="1"/>
    </xf>
    <xf numFmtId="10" fontId="12" fillId="3" borderId="0" xfId="2" applyNumberFormat="1" applyFont="1" applyFill="1" applyBorder="1" applyAlignment="1">
      <alignment horizontal="right" vertical="center" wrapText="1"/>
    </xf>
    <xf numFmtId="10" fontId="12" fillId="3" borderId="10" xfId="2" applyNumberFormat="1" applyFont="1" applyFill="1" applyBorder="1" applyAlignment="1">
      <alignment horizontal="right" vertical="center" wrapText="1"/>
    </xf>
    <xf numFmtId="166" fontId="12" fillId="2" borderId="13" xfId="2" applyNumberFormat="1" applyFont="1" applyFill="1" applyBorder="1" applyAlignment="1">
      <alignment horizontal="right" vertical="center" wrapText="1"/>
    </xf>
    <xf numFmtId="166" fontId="12" fillId="3" borderId="3" xfId="2" applyNumberFormat="1" applyFont="1" applyFill="1" applyBorder="1" applyAlignment="1">
      <alignment horizontal="right" vertical="center" wrapText="1"/>
    </xf>
    <xf numFmtId="167" fontId="12" fillId="3" borderId="9" xfId="2" applyNumberFormat="1" applyFont="1" applyFill="1" applyBorder="1" applyAlignment="1">
      <alignment vertical="center"/>
    </xf>
    <xf numFmtId="166" fontId="12" fillId="2" borderId="8" xfId="2" applyNumberFormat="1" applyFont="1" applyFill="1" applyBorder="1" applyAlignment="1">
      <alignment horizontal="right" vertical="center" wrapText="1"/>
    </xf>
    <xf numFmtId="166" fontId="12" fillId="3" borderId="0" xfId="2" applyNumberFormat="1" applyFont="1" applyFill="1" applyBorder="1" applyAlignment="1">
      <alignment horizontal="right" vertical="center" wrapText="1"/>
    </xf>
    <xf numFmtId="167" fontId="12" fillId="3" borderId="10" xfId="2" applyNumberFormat="1" applyFont="1" applyFill="1" applyBorder="1" applyAlignment="1">
      <alignment vertical="center"/>
    </xf>
    <xf numFmtId="166" fontId="12" fillId="2" borderId="11" xfId="2" applyNumberFormat="1" applyFont="1" applyFill="1" applyBorder="1" applyAlignment="1">
      <alignment horizontal="right" vertical="center" wrapText="1"/>
    </xf>
    <xf numFmtId="166" fontId="12" fillId="3" borderId="4" xfId="2" applyNumberFormat="1" applyFont="1" applyFill="1" applyBorder="1" applyAlignment="1">
      <alignment horizontal="right" vertical="center" wrapText="1"/>
    </xf>
    <xf numFmtId="0" fontId="14" fillId="0" borderId="0" xfId="0" applyFont="1" applyAlignment="1">
      <alignment horizontal="justify"/>
    </xf>
    <xf numFmtId="3" fontId="9" fillId="9" borderId="6" xfId="0" applyNumberFormat="1" applyFont="1" applyFill="1" applyBorder="1" applyAlignment="1">
      <alignment vertical="center" wrapText="1"/>
    </xf>
    <xf numFmtId="3" fontId="9" fillId="9" borderId="13" xfId="0" applyNumberFormat="1" applyFont="1" applyFill="1" applyBorder="1" applyAlignment="1">
      <alignment vertical="center" wrapText="1"/>
    </xf>
    <xf numFmtId="3" fontId="9" fillId="2" borderId="11" xfId="0" applyNumberFormat="1" applyFont="1" applyFill="1" applyBorder="1" applyAlignment="1">
      <alignment vertical="center" wrapText="1"/>
    </xf>
    <xf numFmtId="3" fontId="8" fillId="2" borderId="13" xfId="0" applyNumberFormat="1" applyFont="1" applyFill="1" applyBorder="1" applyAlignment="1">
      <alignment vertical="center" wrapText="1"/>
    </xf>
    <xf numFmtId="3" fontId="8" fillId="2" borderId="8" xfId="0" applyNumberFormat="1" applyFont="1" applyFill="1" applyBorder="1" applyAlignment="1">
      <alignment vertical="center" wrapText="1"/>
    </xf>
    <xf numFmtId="3" fontId="5" fillId="2" borderId="11" xfId="0" applyNumberFormat="1" applyFont="1" applyFill="1" applyBorder="1" applyAlignment="1">
      <alignment vertical="center" wrapText="1"/>
    </xf>
    <xf numFmtId="3" fontId="9" fillId="9" borderId="8" xfId="0" applyNumberFormat="1" applyFont="1" applyFill="1" applyBorder="1" applyAlignment="1">
      <alignment vertical="center" wrapText="1"/>
    </xf>
    <xf numFmtId="3" fontId="5" fillId="2" borderId="6" xfId="0" applyNumberFormat="1" applyFont="1" applyFill="1" applyBorder="1" applyAlignment="1">
      <alignment vertical="center" wrapText="1"/>
    </xf>
    <xf numFmtId="3" fontId="9" fillId="9" borderId="11" xfId="0" applyNumberFormat="1" applyFont="1" applyFill="1" applyBorder="1" applyAlignment="1">
      <alignment vertical="center" wrapText="1"/>
    </xf>
    <xf numFmtId="4" fontId="9" fillId="7" borderId="6" xfId="0" applyNumberFormat="1" applyFont="1" applyFill="1" applyBorder="1" applyAlignment="1">
      <alignment vertical="center" wrapText="1"/>
    </xf>
    <xf numFmtId="167" fontId="9" fillId="11" borderId="9" xfId="2" applyNumberFormat="1" applyFont="1" applyFill="1" applyBorder="1" applyAlignment="1">
      <alignment vertical="center" wrapText="1"/>
    </xf>
    <xf numFmtId="167" fontId="9" fillId="8" borderId="9" xfId="2" applyNumberFormat="1" applyFont="1" applyFill="1" applyBorder="1" applyAlignment="1">
      <alignment vertical="center" wrapText="1"/>
    </xf>
    <xf numFmtId="167" fontId="9" fillId="8" borderId="10" xfId="2" applyNumberFormat="1" applyFont="1" applyFill="1" applyBorder="1" applyAlignment="1">
      <alignment vertical="center" wrapText="1"/>
    </xf>
    <xf numFmtId="167" fontId="9" fillId="8" borderId="12" xfId="2" applyNumberFormat="1" applyFont="1" applyFill="1" applyBorder="1" applyAlignment="1">
      <alignment vertical="center" wrapText="1"/>
    </xf>
    <xf numFmtId="167" fontId="5" fillId="3" borderId="10" xfId="2" applyNumberFormat="1" applyFont="1" applyFill="1" applyBorder="1" applyAlignment="1">
      <alignment vertical="center" wrapText="1"/>
    </xf>
    <xf numFmtId="167" fontId="9" fillId="6" borderId="7" xfId="2" applyNumberFormat="1" applyFont="1" applyFill="1" applyBorder="1" applyAlignment="1">
      <alignment vertical="center" wrapText="1"/>
    </xf>
    <xf numFmtId="9" fontId="8" fillId="3" borderId="9" xfId="2" applyFont="1" applyFill="1" applyBorder="1" applyAlignment="1">
      <alignment vertical="center"/>
    </xf>
    <xf numFmtId="0" fontId="5" fillId="12" borderId="20" xfId="0" applyFont="1" applyFill="1" applyBorder="1" applyAlignment="1">
      <alignment wrapText="1"/>
    </xf>
    <xf numFmtId="0" fontId="5" fillId="12" borderId="16" xfId="0" applyFont="1" applyFill="1" applyBorder="1" applyAlignment="1">
      <alignment wrapText="1"/>
    </xf>
    <xf numFmtId="0" fontId="14" fillId="0" borderId="0" xfId="0" applyFont="1"/>
    <xf numFmtId="167" fontId="9" fillId="8" borderId="7" xfId="2" applyNumberFormat="1" applyFont="1" applyFill="1" applyBorder="1" applyAlignment="1">
      <alignment vertical="center" wrapText="1"/>
    </xf>
    <xf numFmtId="166" fontId="8" fillId="11" borderId="12" xfId="0" quotePrefix="1" applyNumberFormat="1" applyFont="1" applyFill="1" applyBorder="1" applyAlignment="1">
      <alignment horizontal="right" vertical="center"/>
    </xf>
    <xf numFmtId="166" fontId="12" fillId="3" borderId="0" xfId="0" applyNumberFormat="1" applyFont="1" applyFill="1" applyBorder="1" applyAlignment="1">
      <alignment horizontal="right" vertical="center" wrapText="1"/>
    </xf>
    <xf numFmtId="166" fontId="12" fillId="2" borderId="11" xfId="0" applyNumberFormat="1" applyFont="1" applyFill="1" applyBorder="1" applyAlignment="1">
      <alignment horizontal="right" vertical="center" wrapText="1"/>
    </xf>
    <xf numFmtId="167" fontId="8" fillId="3" borderId="7" xfId="2" applyNumberFormat="1" applyFont="1" applyFill="1" applyBorder="1" applyAlignment="1">
      <alignment horizontal="right" vertical="center"/>
    </xf>
    <xf numFmtId="41" fontId="5" fillId="2" borderId="8" xfId="0" applyNumberFormat="1" applyFont="1" applyFill="1" applyBorder="1" applyAlignment="1">
      <alignment horizontal="right" vertical="center" wrapText="1"/>
    </xf>
    <xf numFmtId="41" fontId="5" fillId="3" borderId="0" xfId="0" applyNumberFormat="1" applyFont="1" applyFill="1" applyBorder="1" applyAlignment="1">
      <alignment horizontal="right" vertical="center" wrapText="1"/>
    </xf>
    <xf numFmtId="41" fontId="5" fillId="3" borderId="10" xfId="0" applyNumberFormat="1" applyFont="1" applyFill="1" applyBorder="1" applyAlignment="1">
      <alignment horizontal="right" vertical="center" wrapText="1"/>
    </xf>
    <xf numFmtId="41" fontId="5" fillId="2" borderId="0" xfId="0" applyNumberFormat="1" applyFont="1" applyFill="1" applyBorder="1" applyAlignment="1">
      <alignment horizontal="right" vertical="center" wrapText="1"/>
    </xf>
    <xf numFmtId="167" fontId="5" fillId="3" borderId="12" xfId="2" applyNumberFormat="1" applyFont="1" applyFill="1" applyBorder="1" applyAlignment="1">
      <alignment horizontal="right" vertical="center"/>
    </xf>
    <xf numFmtId="0" fontId="0" fillId="0" borderId="0" xfId="0" applyAlignment="1">
      <alignment wrapText="1"/>
    </xf>
    <xf numFmtId="3" fontId="33" fillId="2" borderId="4" xfId="0" applyNumberFormat="1" applyFont="1" applyFill="1" applyBorder="1" applyAlignment="1">
      <alignment horizontal="right" vertical="center" wrapText="1"/>
    </xf>
    <xf numFmtId="3" fontId="33" fillId="3" borderId="4" xfId="0" applyNumberFormat="1" applyFont="1" applyFill="1" applyBorder="1" applyAlignment="1">
      <alignment horizontal="right" vertical="center" wrapText="1"/>
    </xf>
    <xf numFmtId="3" fontId="34" fillId="2" borderId="6" xfId="0" applyNumberFormat="1" applyFont="1" applyFill="1" applyBorder="1" applyAlignment="1">
      <alignment vertical="center"/>
    </xf>
    <xf numFmtId="3" fontId="35" fillId="2" borderId="2" xfId="0" quotePrefix="1" applyNumberFormat="1" applyFont="1" applyFill="1" applyBorder="1" applyAlignment="1">
      <alignment vertical="center"/>
    </xf>
    <xf numFmtId="3" fontId="34" fillId="0" borderId="2" xfId="0" applyNumberFormat="1" applyFont="1" applyFill="1" applyBorder="1" applyAlignment="1">
      <alignment vertical="center"/>
    </xf>
    <xf numFmtId="3" fontId="35" fillId="3" borderId="2" xfId="0" quotePrefix="1" applyNumberFormat="1" applyFont="1" applyFill="1" applyBorder="1" applyAlignment="1">
      <alignment vertical="center"/>
    </xf>
    <xf numFmtId="3" fontId="34" fillId="2" borderId="2" xfId="0" applyNumberFormat="1" applyFont="1" applyFill="1" applyBorder="1" applyAlignment="1">
      <alignment vertical="center"/>
    </xf>
    <xf numFmtId="3" fontId="34" fillId="3" borderId="4" xfId="0" applyNumberFormat="1" applyFont="1" applyFill="1" applyBorder="1" applyAlignment="1">
      <alignment vertical="center"/>
    </xf>
    <xf numFmtId="0" fontId="5" fillId="3" borderId="15" xfId="0" applyFont="1" applyFill="1" applyBorder="1"/>
    <xf numFmtId="0" fontId="5" fillId="3" borderId="20" xfId="0" applyFont="1" applyFill="1" applyBorder="1"/>
    <xf numFmtId="0" fontId="5" fillId="3" borderId="16" xfId="0" applyFont="1" applyFill="1" applyBorder="1"/>
    <xf numFmtId="167" fontId="36" fillId="0" borderId="0" xfId="1" applyNumberFormat="1" applyFont="1" applyFill="1" applyBorder="1" applyAlignment="1">
      <alignment horizontal="right" vertical="center" wrapText="1" indent="1"/>
    </xf>
    <xf numFmtId="167" fontId="15" fillId="0" borderId="0" xfId="0" applyNumberFormat="1" applyFont="1"/>
    <xf numFmtId="0" fontId="15" fillId="0" borderId="0" xfId="0" applyFont="1" applyAlignment="1">
      <alignment wrapText="1"/>
    </xf>
    <xf numFmtId="0" fontId="11" fillId="3" borderId="12" xfId="0" applyFont="1" applyFill="1" applyBorder="1" applyAlignment="1">
      <alignment horizontal="right" vertical="center" wrapText="1"/>
    </xf>
    <xf numFmtId="167" fontId="11" fillId="2" borderId="6" xfId="2" applyNumberFormat="1" applyFont="1" applyFill="1" applyBorder="1" applyAlignment="1">
      <alignment horizontal="right" vertical="center" wrapText="1"/>
    </xf>
    <xf numFmtId="167" fontId="11" fillId="3" borderId="2" xfId="2" applyNumberFormat="1" applyFont="1" applyFill="1" applyBorder="1" applyAlignment="1">
      <alignment horizontal="right" vertical="center" wrapText="1"/>
    </xf>
    <xf numFmtId="165" fontId="8" fillId="11" borderId="12" xfId="2" applyNumberFormat="1" applyFont="1" applyFill="1" applyBorder="1" applyAlignment="1">
      <alignment horizontal="right" vertical="center"/>
    </xf>
    <xf numFmtId="0" fontId="5" fillId="3" borderId="21" xfId="0" applyFont="1" applyFill="1" applyBorder="1" applyAlignment="1">
      <alignment vertical="center" wrapText="1"/>
    </xf>
    <xf numFmtId="3" fontId="5" fillId="2" borderId="22" xfId="0" applyNumberFormat="1" applyFont="1" applyFill="1" applyBorder="1" applyAlignment="1">
      <alignment horizontal="right" vertical="center"/>
    </xf>
    <xf numFmtId="3" fontId="5" fillId="2" borderId="23" xfId="0" applyNumberFormat="1" applyFont="1" applyFill="1" applyBorder="1" applyAlignment="1">
      <alignment horizontal="right" vertical="center"/>
    </xf>
    <xf numFmtId="3" fontId="5" fillId="3" borderId="23" xfId="0" applyNumberFormat="1" applyFont="1" applyFill="1" applyBorder="1" applyAlignment="1">
      <alignment horizontal="right" vertical="center"/>
    </xf>
    <xf numFmtId="3" fontId="5" fillId="3" borderId="24" xfId="0" applyNumberFormat="1" applyFont="1" applyFill="1" applyBorder="1" applyAlignment="1">
      <alignment horizontal="right" vertical="center"/>
    </xf>
    <xf numFmtId="41" fontId="5" fillId="2" borderId="22" xfId="0" applyNumberFormat="1" applyFont="1" applyFill="1" applyBorder="1" applyAlignment="1">
      <alignment horizontal="right" vertical="center" wrapText="1"/>
    </xf>
    <xf numFmtId="41" fontId="5" fillId="3" borderId="23" xfId="0" applyNumberFormat="1" applyFont="1" applyFill="1" applyBorder="1" applyAlignment="1">
      <alignment horizontal="right" vertical="center" wrapText="1"/>
    </xf>
    <xf numFmtId="41" fontId="5" fillId="3" borderId="24" xfId="0" applyNumberFormat="1" applyFont="1" applyFill="1" applyBorder="1" applyAlignment="1">
      <alignment horizontal="right" vertical="center" wrapText="1"/>
    </xf>
    <xf numFmtId="3" fontId="5" fillId="2" borderId="23" xfId="0" applyNumberFormat="1" applyFont="1" applyFill="1" applyBorder="1" applyAlignment="1">
      <alignment horizontal="right" vertical="center" wrapText="1"/>
    </xf>
    <xf numFmtId="3" fontId="5" fillId="3" borderId="23" xfId="0" applyNumberFormat="1" applyFont="1" applyFill="1" applyBorder="1" applyAlignment="1">
      <alignment horizontal="right" vertical="center" wrapText="1"/>
    </xf>
    <xf numFmtId="3" fontId="5" fillId="3" borderId="24" xfId="0" applyNumberFormat="1" applyFont="1" applyFill="1" applyBorder="1" applyAlignment="1">
      <alignment horizontal="right" vertical="center" wrapText="1"/>
    </xf>
    <xf numFmtId="41" fontId="8" fillId="2" borderId="8" xfId="0" applyNumberFormat="1" applyFont="1" applyFill="1" applyBorder="1" applyAlignment="1">
      <alignment horizontal="right" vertical="center" wrapText="1"/>
    </xf>
    <xf numFmtId="0" fontId="7" fillId="3" borderId="0" xfId="0" applyFont="1" applyFill="1" applyBorder="1" applyAlignment="1">
      <alignment vertical="center"/>
    </xf>
    <xf numFmtId="3" fontId="11" fillId="2" borderId="11" xfId="0" applyNumberFormat="1" applyFont="1" applyFill="1" applyBorder="1" applyAlignment="1">
      <alignment horizontal="right" vertical="center" wrapText="1"/>
    </xf>
    <xf numFmtId="41" fontId="11" fillId="3" borderId="4" xfId="0" applyNumberFormat="1" applyFont="1" applyFill="1" applyBorder="1" applyAlignment="1">
      <alignment horizontal="right" vertical="center" wrapText="1"/>
    </xf>
    <xf numFmtId="0" fontId="12" fillId="3" borderId="10" xfId="0" applyFont="1" applyFill="1" applyBorder="1" applyAlignment="1">
      <alignment horizontal="right" vertical="center" wrapText="1"/>
    </xf>
    <xf numFmtId="10" fontId="37" fillId="3" borderId="9" xfId="2" applyNumberFormat="1" applyFont="1" applyFill="1" applyBorder="1" applyAlignment="1">
      <alignment horizontal="right" vertical="center" wrapText="1"/>
    </xf>
    <xf numFmtId="10" fontId="37" fillId="3" borderId="17" xfId="2" applyNumberFormat="1" applyFont="1" applyFill="1" applyBorder="1" applyAlignment="1">
      <alignment horizontal="right" vertical="center" wrapText="1"/>
    </xf>
    <xf numFmtId="10" fontId="37" fillId="3" borderId="10" xfId="2" applyNumberFormat="1" applyFont="1" applyFill="1" applyBorder="1" applyAlignment="1">
      <alignment horizontal="right" vertical="center" wrapText="1"/>
    </xf>
    <xf numFmtId="10" fontId="38" fillId="3" borderId="10" xfId="2" applyNumberFormat="1" applyFont="1" applyFill="1" applyBorder="1" applyAlignment="1">
      <alignment horizontal="right" vertical="center" wrapText="1"/>
    </xf>
    <xf numFmtId="167" fontId="37" fillId="3" borderId="7" xfId="2" applyNumberFormat="1" applyFont="1" applyFill="1" applyBorder="1" applyAlignment="1">
      <alignment horizontal="right" vertical="center" wrapText="1"/>
    </xf>
    <xf numFmtId="166" fontId="12" fillId="3" borderId="10" xfId="2" applyNumberFormat="1" applyFont="1" applyFill="1" applyBorder="1" applyAlignment="1">
      <alignment horizontal="right" vertical="center" wrapText="1"/>
    </xf>
    <xf numFmtId="167" fontId="12" fillId="3" borderId="12" xfId="2" applyNumberFormat="1" applyFont="1" applyFill="1" applyBorder="1" applyAlignment="1">
      <alignment vertical="center"/>
    </xf>
    <xf numFmtId="3" fontId="5" fillId="2" borderId="0" xfId="0" applyNumberFormat="1" applyFont="1" applyFill="1" applyBorder="1" applyAlignment="1">
      <alignment horizontal="right" vertical="center" wrapText="1"/>
    </xf>
    <xf numFmtId="0" fontId="8" fillId="4" borderId="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14" fillId="0" borderId="0" xfId="0" applyFont="1" applyFill="1" applyAlignment="1">
      <alignment horizontal="left" wrapText="1"/>
    </xf>
    <xf numFmtId="0" fontId="14" fillId="0" borderId="0" xfId="0" applyFont="1" applyAlignment="1">
      <alignment horizontal="left"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15" fillId="0" borderId="0" xfId="0" applyFont="1" applyAlignment="1">
      <alignment horizontal="left" wrapText="1"/>
    </xf>
    <xf numFmtId="0" fontId="14" fillId="0" borderId="0" xfId="0" applyFont="1" applyAlignment="1">
      <alignment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16" xfId="0" applyFont="1" applyFill="1" applyBorder="1" applyAlignment="1">
      <alignment horizontal="left" vertical="center" wrapText="1"/>
    </xf>
  </cellXfs>
  <cellStyles count="3">
    <cellStyle name="Normalny" xfId="0" builtinId="0"/>
    <cellStyle name="Procentowy" xfId="1" builtinId="5"/>
    <cellStyle name="Procentowy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O36"/>
  <sheetViews>
    <sheetView showGridLines="0" tabSelected="1"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3" width="17.375" bestFit="1" customWidth="1"/>
    <col min="4" max="4" width="16.75" bestFit="1" customWidth="1"/>
    <col min="5" max="5" width="15.625" customWidth="1"/>
    <col min="6" max="6" width="16.75" customWidth="1"/>
    <col min="7" max="7" width="16.75" bestFit="1" customWidth="1"/>
    <col min="8" max="8" width="15.625" customWidth="1"/>
    <col min="11" max="11" width="84.125" customWidth="1"/>
  </cols>
  <sheetData>
    <row r="1" spans="2:15" ht="50.25" customHeight="1" thickBot="1">
      <c r="B1" s="61" t="s">
        <v>136</v>
      </c>
      <c r="C1" s="60"/>
      <c r="D1" s="60"/>
      <c r="E1" s="60"/>
      <c r="F1" s="60"/>
      <c r="G1" s="60"/>
      <c r="H1" s="60"/>
    </row>
    <row r="2" spans="2:15" ht="20.25" customHeight="1" thickBot="1">
      <c r="B2" s="90" t="s">
        <v>21</v>
      </c>
      <c r="C2" s="320" t="s">
        <v>22</v>
      </c>
      <c r="D2" s="321"/>
      <c r="E2" s="322"/>
      <c r="F2" s="321" t="s">
        <v>169</v>
      </c>
      <c r="G2" s="321"/>
      <c r="H2" s="322"/>
      <c r="K2" s="172"/>
    </row>
    <row r="3" spans="2:15" ht="20.25" customHeight="1" thickBot="1">
      <c r="B3" s="7" t="s">
        <v>20</v>
      </c>
      <c r="C3" s="72" t="s">
        <v>168</v>
      </c>
      <c r="D3" s="70" t="s">
        <v>133</v>
      </c>
      <c r="E3" s="71" t="s">
        <v>23</v>
      </c>
      <c r="F3" s="72" t="s">
        <v>168</v>
      </c>
      <c r="G3" s="70" t="s">
        <v>133</v>
      </c>
      <c r="H3" s="71" t="s">
        <v>23</v>
      </c>
      <c r="K3" s="172"/>
    </row>
    <row r="4" spans="2:15" ht="30" customHeight="1" thickBot="1">
      <c r="B4" s="82" t="s">
        <v>17</v>
      </c>
      <c r="C4" s="247">
        <f>SUM(C5:C9)</f>
        <v>800439</v>
      </c>
      <c r="D4" s="83">
        <f>SUM(D5:D9)</f>
        <v>750616</v>
      </c>
      <c r="E4" s="267">
        <f>(C4-D4)/D4</f>
        <v>6.6376149722361361E-2</v>
      </c>
      <c r="F4" s="247">
        <f>SUM(F5:F9)</f>
        <v>2910759</v>
      </c>
      <c r="G4" s="83">
        <f>SUM(G5:G9)</f>
        <v>2778215</v>
      </c>
      <c r="H4" s="193">
        <f>(F4-G4)/G4</f>
        <v>4.7708330708746444E-2</v>
      </c>
      <c r="K4" s="172"/>
    </row>
    <row r="5" spans="2:15" ht="20.25" customHeight="1">
      <c r="B5" s="64" t="s">
        <v>137</v>
      </c>
      <c r="C5" s="103">
        <v>466417</v>
      </c>
      <c r="D5" s="84">
        <v>447350</v>
      </c>
      <c r="E5" s="199">
        <f t="shared" ref="E5:E9" si="0">(C5-D5)/D5</f>
        <v>4.2622107969151668E-2</v>
      </c>
      <c r="F5" s="103">
        <v>1831694</v>
      </c>
      <c r="G5" s="84">
        <v>1734798</v>
      </c>
      <c r="H5" s="194">
        <f t="shared" ref="H5:H9" si="1">(F5-G5)/G5</f>
        <v>5.5854341542934685E-2</v>
      </c>
      <c r="K5" s="172"/>
    </row>
    <row r="6" spans="2:15" ht="20.25" customHeight="1">
      <c r="B6" s="64" t="s">
        <v>13</v>
      </c>
      <c r="C6" s="103">
        <v>287246</v>
      </c>
      <c r="D6" s="84">
        <v>249800</v>
      </c>
      <c r="E6" s="199">
        <f t="shared" si="0"/>
        <v>0.14990392313851081</v>
      </c>
      <c r="F6" s="103">
        <v>869850</v>
      </c>
      <c r="G6" s="84">
        <v>852580</v>
      </c>
      <c r="H6" s="195">
        <f t="shared" si="1"/>
        <v>2.0256163644467383E-2</v>
      </c>
      <c r="K6" s="172"/>
    </row>
    <row r="7" spans="2:15" ht="20.25" customHeight="1">
      <c r="B7" s="64" t="s">
        <v>14</v>
      </c>
      <c r="C7" s="103">
        <v>25078</v>
      </c>
      <c r="D7" s="84">
        <v>22980</v>
      </c>
      <c r="E7" s="199">
        <f t="shared" si="0"/>
        <v>9.1296779808529155E-2</v>
      </c>
      <c r="F7" s="103">
        <v>97322</v>
      </c>
      <c r="G7" s="84">
        <v>93660</v>
      </c>
      <c r="H7" s="195">
        <f t="shared" si="1"/>
        <v>3.9098868246850313E-2</v>
      </c>
      <c r="K7" s="172"/>
    </row>
    <row r="8" spans="2:15" ht="20.25" customHeight="1">
      <c r="B8" s="64" t="s">
        <v>15</v>
      </c>
      <c r="C8" s="103">
        <v>9686</v>
      </c>
      <c r="D8" s="84">
        <v>7263</v>
      </c>
      <c r="E8" s="199">
        <f t="shared" si="0"/>
        <v>0.33360870163844142</v>
      </c>
      <c r="F8" s="103">
        <v>41706</v>
      </c>
      <c r="G8" s="84">
        <v>18770</v>
      </c>
      <c r="H8" s="195">
        <f t="shared" si="1"/>
        <v>1.2219499200852424</v>
      </c>
      <c r="K8" s="172"/>
    </row>
    <row r="9" spans="2:15" ht="20.25" customHeight="1" thickBot="1">
      <c r="B9" s="64" t="s">
        <v>16</v>
      </c>
      <c r="C9" s="103">
        <v>12012</v>
      </c>
      <c r="D9" s="84">
        <v>23223</v>
      </c>
      <c r="E9" s="199">
        <f t="shared" si="0"/>
        <v>-0.48275416612840716</v>
      </c>
      <c r="F9" s="103">
        <v>70187</v>
      </c>
      <c r="G9" s="84">
        <v>78407</v>
      </c>
      <c r="H9" s="196">
        <f t="shared" si="1"/>
        <v>-0.10483757827744972</v>
      </c>
      <c r="K9" s="172"/>
    </row>
    <row r="10" spans="2:15" ht="30" customHeight="1" thickBot="1">
      <c r="B10" s="137" t="s">
        <v>24</v>
      </c>
      <c r="C10" s="248">
        <f>SUM(C11:C21)</f>
        <v>-591667</v>
      </c>
      <c r="D10" s="146">
        <f>SUM(D11:D21)</f>
        <v>-562519</v>
      </c>
      <c r="E10" s="257">
        <f t="shared" ref="E10:E31" si="2">(C10-D10)/D10</f>
        <v>5.1816916406379164E-2</v>
      </c>
      <c r="F10" s="248">
        <f>SUM(F11:F21)</f>
        <v>-2157670</v>
      </c>
      <c r="G10" s="146">
        <f>SUM(G11:G21)</f>
        <v>-1971663</v>
      </c>
      <c r="H10" s="197">
        <f t="shared" ref="H10:H31" si="3">(F10-G10)/G10</f>
        <v>9.4340158536220436E-2</v>
      </c>
      <c r="K10" s="172"/>
    </row>
    <row r="11" spans="2:15" ht="20.25" customHeight="1">
      <c r="B11" s="148" t="s">
        <v>27</v>
      </c>
      <c r="C11" s="145">
        <v>-104913</v>
      </c>
      <c r="D11" s="135">
        <v>-85730</v>
      </c>
      <c r="E11" s="198">
        <f t="shared" si="2"/>
        <v>0.22376064388195496</v>
      </c>
      <c r="F11" s="145">
        <v>-407763</v>
      </c>
      <c r="G11" s="135">
        <v>-360311</v>
      </c>
      <c r="H11" s="194">
        <f t="shared" si="3"/>
        <v>0.1316973392430428</v>
      </c>
      <c r="J11" s="152"/>
      <c r="L11" s="132"/>
      <c r="M11" s="132"/>
      <c r="N11" s="132"/>
      <c r="O11" s="132"/>
    </row>
    <row r="12" spans="2:15" ht="30" customHeight="1">
      <c r="B12" s="64" t="s">
        <v>28</v>
      </c>
      <c r="C12" s="103">
        <v>-119061</v>
      </c>
      <c r="D12" s="84">
        <v>-101953</v>
      </c>
      <c r="E12" s="199">
        <f t="shared" si="2"/>
        <v>0.16780281109923201</v>
      </c>
      <c r="F12" s="103">
        <v>-385198</v>
      </c>
      <c r="G12" s="84">
        <v>-351489</v>
      </c>
      <c r="H12" s="195">
        <f t="shared" si="3"/>
        <v>9.5903427987789086E-2</v>
      </c>
      <c r="J12" s="172"/>
      <c r="K12" s="172"/>
      <c r="L12" s="132"/>
      <c r="M12" s="132"/>
      <c r="N12" s="132"/>
      <c r="O12" s="132"/>
    </row>
    <row r="13" spans="2:15" ht="30">
      <c r="B13" s="64" t="s">
        <v>29</v>
      </c>
      <c r="C13" s="103">
        <v>-92363</v>
      </c>
      <c r="D13" s="84">
        <v>-95730</v>
      </c>
      <c r="E13" s="199">
        <f t="shared" si="2"/>
        <v>-3.5171837459521571E-2</v>
      </c>
      <c r="F13" s="103">
        <v>-331960</v>
      </c>
      <c r="G13" s="84">
        <v>-312723</v>
      </c>
      <c r="H13" s="195">
        <f t="shared" si="3"/>
        <v>6.1514503250480454E-2</v>
      </c>
      <c r="K13" s="172"/>
      <c r="L13" s="132"/>
      <c r="M13" s="132"/>
      <c r="N13" s="132"/>
      <c r="O13" s="132"/>
    </row>
    <row r="14" spans="2:15" ht="20.25" customHeight="1">
      <c r="B14" s="64" t="s">
        <v>171</v>
      </c>
      <c r="C14" s="103">
        <v>-68590</v>
      </c>
      <c r="D14" s="84">
        <v>-71711</v>
      </c>
      <c r="E14" s="199">
        <f t="shared" si="2"/>
        <v>-4.3521914350657498E-2</v>
      </c>
      <c r="F14" s="103">
        <v>-256416</v>
      </c>
      <c r="G14" s="84">
        <v>-243066</v>
      </c>
      <c r="H14" s="195">
        <f t="shared" si="3"/>
        <v>5.4923354150724496E-2</v>
      </c>
      <c r="K14" s="172"/>
      <c r="L14" s="132"/>
      <c r="M14" s="132"/>
      <c r="N14" s="132"/>
      <c r="O14" s="132"/>
    </row>
    <row r="15" spans="2:15" ht="20.25" customHeight="1">
      <c r="B15" s="64" t="s">
        <v>30</v>
      </c>
      <c r="C15" s="103">
        <v>-53216</v>
      </c>
      <c r="D15" s="84">
        <v>-58595</v>
      </c>
      <c r="E15" s="199">
        <f t="shared" si="2"/>
        <v>-9.1799641607645699E-2</v>
      </c>
      <c r="F15" s="103">
        <v>-178626</v>
      </c>
      <c r="G15" s="84">
        <v>-178373</v>
      </c>
      <c r="H15" s="195">
        <f t="shared" si="3"/>
        <v>1.4183760995217887E-3</v>
      </c>
      <c r="K15" s="172"/>
      <c r="L15" s="132"/>
      <c r="M15" s="132"/>
      <c r="N15" s="132"/>
      <c r="O15" s="132"/>
    </row>
    <row r="16" spans="2:15" ht="20.25" customHeight="1">
      <c r="B16" s="64" t="s">
        <v>31</v>
      </c>
      <c r="C16" s="103">
        <v>-38809</v>
      </c>
      <c r="D16" s="84">
        <v>-40407</v>
      </c>
      <c r="E16" s="199">
        <f t="shared" si="2"/>
        <v>-3.9547603138070139E-2</v>
      </c>
      <c r="F16" s="103">
        <v>-153285</v>
      </c>
      <c r="G16" s="84">
        <v>-149731</v>
      </c>
      <c r="H16" s="195">
        <f t="shared" si="3"/>
        <v>2.3735899713486185E-2</v>
      </c>
      <c r="K16" s="172"/>
      <c r="L16" s="132"/>
      <c r="M16" s="132"/>
      <c r="N16" s="132"/>
      <c r="O16" s="132"/>
    </row>
    <row r="17" spans="2:15" ht="20.25" customHeight="1">
      <c r="B17" s="64" t="s">
        <v>32</v>
      </c>
      <c r="C17" s="103">
        <v>-36802</v>
      </c>
      <c r="D17" s="84">
        <v>-31350</v>
      </c>
      <c r="E17" s="199">
        <f t="shared" si="2"/>
        <v>0.17390749601275918</v>
      </c>
      <c r="F17" s="103">
        <v>-134042</v>
      </c>
      <c r="G17" s="84">
        <v>-112107</v>
      </c>
      <c r="H17" s="195">
        <f t="shared" si="3"/>
        <v>0.1956612878767606</v>
      </c>
      <c r="L17" s="132"/>
      <c r="M17" s="132"/>
      <c r="N17" s="132"/>
      <c r="O17" s="132"/>
    </row>
    <row r="18" spans="2:15" ht="15">
      <c r="B18" s="64" t="s">
        <v>34</v>
      </c>
      <c r="C18" s="103">
        <v>-10563</v>
      </c>
      <c r="D18" s="84">
        <v>-16103</v>
      </c>
      <c r="E18" s="199">
        <f t="shared" si="2"/>
        <v>-0.34403527293050984</v>
      </c>
      <c r="F18" s="103">
        <v>-63914</v>
      </c>
      <c r="G18" s="84">
        <v>-36152</v>
      </c>
      <c r="H18" s="195">
        <f t="shared" si="3"/>
        <v>0.76792431953972118</v>
      </c>
      <c r="K18" s="172"/>
      <c r="L18" s="132"/>
      <c r="M18" s="132"/>
      <c r="N18" s="132"/>
      <c r="O18" s="132"/>
    </row>
    <row r="19" spans="2:15" ht="30" customHeight="1">
      <c r="B19" s="64" t="s">
        <v>33</v>
      </c>
      <c r="C19" s="103">
        <v>-26175</v>
      </c>
      <c r="D19" s="84">
        <v>-11272</v>
      </c>
      <c r="E19" s="199">
        <f>(C19-D19)/D19</f>
        <v>1.322125621007807</v>
      </c>
      <c r="F19" s="103">
        <v>-77912</v>
      </c>
      <c r="G19" s="84">
        <v>-44110</v>
      </c>
      <c r="H19" s="195">
        <f>(F19-G19)/G19</f>
        <v>0.76631149399229204</v>
      </c>
      <c r="K19" s="172"/>
      <c r="L19" s="132"/>
      <c r="M19" s="132"/>
      <c r="N19" s="132"/>
      <c r="O19" s="132"/>
    </row>
    <row r="20" spans="2:15" ht="30" customHeight="1">
      <c r="B20" s="64" t="s">
        <v>35</v>
      </c>
      <c r="C20" s="103">
        <v>-7187</v>
      </c>
      <c r="D20" s="84">
        <v>-7789</v>
      </c>
      <c r="E20" s="199">
        <f t="shared" si="2"/>
        <v>-7.7288483759147514E-2</v>
      </c>
      <c r="F20" s="103">
        <v>-28177</v>
      </c>
      <c r="G20" s="84">
        <v>-27457</v>
      </c>
      <c r="H20" s="195">
        <f t="shared" si="3"/>
        <v>2.6222821138507484E-2</v>
      </c>
      <c r="K20" s="172"/>
      <c r="L20" s="132"/>
      <c r="M20" s="132"/>
      <c r="N20" s="132"/>
      <c r="O20" s="132"/>
    </row>
    <row r="21" spans="2:15" ht="15.75" thickBot="1">
      <c r="B21" s="140" t="s">
        <v>36</v>
      </c>
      <c r="C21" s="105">
        <v>-33988</v>
      </c>
      <c r="D21" s="114">
        <v>-41879</v>
      </c>
      <c r="E21" s="200">
        <f t="shared" si="2"/>
        <v>-0.18842379235416318</v>
      </c>
      <c r="F21" s="105">
        <v>-140377</v>
      </c>
      <c r="G21" s="114">
        <v>-156144</v>
      </c>
      <c r="H21" s="196">
        <f t="shared" si="3"/>
        <v>-0.1009773030023568</v>
      </c>
      <c r="K21" s="172"/>
      <c r="L21" s="132"/>
      <c r="M21" s="132"/>
      <c r="N21" s="132"/>
      <c r="O21" s="132"/>
    </row>
    <row r="22" spans="2:15" ht="30" customHeight="1" thickBot="1">
      <c r="B22" s="63" t="s">
        <v>157</v>
      </c>
      <c r="C22" s="249">
        <v>-1969</v>
      </c>
      <c r="D22" s="147">
        <v>-12648</v>
      </c>
      <c r="E22" s="271" t="s">
        <v>10</v>
      </c>
      <c r="F22" s="249">
        <v>36764</v>
      </c>
      <c r="G22" s="147">
        <v>-17373</v>
      </c>
      <c r="H22" s="271" t="s">
        <v>10</v>
      </c>
    </row>
    <row r="23" spans="2:15" ht="30" customHeight="1" thickBot="1">
      <c r="B23" s="137" t="s">
        <v>18</v>
      </c>
      <c r="C23" s="248">
        <f>C4+C10+C22</f>
        <v>206803</v>
      </c>
      <c r="D23" s="136">
        <f>D4+D10+D22</f>
        <v>175449</v>
      </c>
      <c r="E23" s="258">
        <f>(C23-D23)/D23</f>
        <v>0.17870720266288209</v>
      </c>
      <c r="F23" s="248">
        <f>F4+F10+F22</f>
        <v>789853</v>
      </c>
      <c r="G23" s="136">
        <f>G4+G10+G22</f>
        <v>789179</v>
      </c>
      <c r="H23" s="193">
        <f>(F23-G23)/G23</f>
        <v>8.5405212252226686E-4</v>
      </c>
    </row>
    <row r="24" spans="2:15" ht="30" customHeight="1">
      <c r="B24" s="90" t="s">
        <v>158</v>
      </c>
      <c r="C24" s="250">
        <v>4120</v>
      </c>
      <c r="D24" s="139">
        <v>5033</v>
      </c>
      <c r="E24" s="202">
        <f t="shared" ref="E24:E26" si="4">(C24-D24)/D24</f>
        <v>-0.1814027419034373</v>
      </c>
      <c r="F24" s="250">
        <v>16058</v>
      </c>
      <c r="G24" s="139">
        <v>14353</v>
      </c>
      <c r="H24" s="203">
        <f t="shared" ref="H24:H26" si="5">(F24-G24)/G24</f>
        <v>0.11879049676025918</v>
      </c>
    </row>
    <row r="25" spans="2:15" ht="30" customHeight="1">
      <c r="B25" s="22" t="s">
        <v>170</v>
      </c>
      <c r="C25" s="251">
        <v>-22833</v>
      </c>
      <c r="D25" s="85">
        <v>-43130</v>
      </c>
      <c r="E25" s="204">
        <f t="shared" si="4"/>
        <v>-0.47060051008578718</v>
      </c>
      <c r="F25" s="251">
        <v>-216014</v>
      </c>
      <c r="G25" s="85">
        <v>-110782</v>
      </c>
      <c r="H25" s="203">
        <f t="shared" si="5"/>
        <v>0.94990160856456829</v>
      </c>
    </row>
    <row r="26" spans="2:15" ht="30" customHeight="1" thickBot="1">
      <c r="B26" s="140" t="s">
        <v>156</v>
      </c>
      <c r="C26" s="252">
        <v>595</v>
      </c>
      <c r="D26" s="114">
        <v>853</v>
      </c>
      <c r="E26" s="205">
        <f t="shared" si="4"/>
        <v>-0.30246189917936694</v>
      </c>
      <c r="F26" s="252">
        <v>2924</v>
      </c>
      <c r="G26" s="114">
        <v>2897</v>
      </c>
      <c r="H26" s="195">
        <f t="shared" si="5"/>
        <v>9.3199861926130476E-3</v>
      </c>
    </row>
    <row r="27" spans="2:15" ht="30" customHeight="1" thickBot="1">
      <c r="B27" s="141" t="s">
        <v>138</v>
      </c>
      <c r="C27" s="253">
        <f>SUM(C23:C26)</f>
        <v>188685</v>
      </c>
      <c r="D27" s="142">
        <f>SUM(D23:D26)</f>
        <v>138205</v>
      </c>
      <c r="E27" s="259">
        <f t="shared" si="2"/>
        <v>0.36525451322311059</v>
      </c>
      <c r="F27" s="253">
        <f>SUM(F23:F26)</f>
        <v>592821</v>
      </c>
      <c r="G27" s="142">
        <f>SUM(G23:G26)</f>
        <v>695647</v>
      </c>
      <c r="H27" s="193">
        <f t="shared" si="3"/>
        <v>-0.14781347436271558</v>
      </c>
    </row>
    <row r="28" spans="2:15" ht="30" customHeight="1" thickBot="1">
      <c r="B28" s="143" t="s">
        <v>19</v>
      </c>
      <c r="C28" s="254">
        <v>-15541</v>
      </c>
      <c r="D28" s="144">
        <v>-16581</v>
      </c>
      <c r="E28" s="206">
        <f t="shared" si="2"/>
        <v>-6.2722393100536761E-2</v>
      </c>
      <c r="F28" s="254">
        <v>-67376</v>
      </c>
      <c r="G28" s="144">
        <v>-97349</v>
      </c>
      <c r="H28" s="195">
        <f t="shared" si="3"/>
        <v>-0.30789222282714768</v>
      </c>
    </row>
    <row r="29" spans="2:15" ht="30" customHeight="1" thickBot="1">
      <c r="B29" s="82" t="s">
        <v>87</v>
      </c>
      <c r="C29" s="255">
        <f>SUM(C27:C28)</f>
        <v>173144</v>
      </c>
      <c r="D29" s="138">
        <f>SUM(D27:D28)</f>
        <v>121624</v>
      </c>
      <c r="E29" s="260">
        <f t="shared" si="2"/>
        <v>0.42360060514372161</v>
      </c>
      <c r="F29" s="255">
        <f>SUM(F27:F28)</f>
        <v>525445</v>
      </c>
      <c r="G29" s="138">
        <f>SUM(G27:G28)</f>
        <v>598298</v>
      </c>
      <c r="H29" s="193">
        <f t="shared" si="3"/>
        <v>-0.12176707928156204</v>
      </c>
    </row>
    <row r="30" spans="2:15" ht="30" customHeight="1" thickBot="1">
      <c r="B30" s="62" t="s">
        <v>135</v>
      </c>
      <c r="C30" s="86">
        <v>173144</v>
      </c>
      <c r="D30" s="87">
        <v>121624</v>
      </c>
      <c r="E30" s="261">
        <f t="shared" si="2"/>
        <v>0.42360060514372161</v>
      </c>
      <c r="F30" s="86">
        <v>525445</v>
      </c>
      <c r="G30" s="87">
        <v>598298</v>
      </c>
      <c r="H30" s="195">
        <f t="shared" si="3"/>
        <v>-0.12176707928156204</v>
      </c>
    </row>
    <row r="31" spans="2:15" ht="30" customHeight="1" thickBot="1">
      <c r="B31" s="63" t="s">
        <v>25</v>
      </c>
      <c r="C31" s="256">
        <v>0.5</v>
      </c>
      <c r="D31" s="88">
        <v>0.35</v>
      </c>
      <c r="E31" s="262">
        <f t="shared" si="2"/>
        <v>0.42857142857142866</v>
      </c>
      <c r="F31" s="256">
        <v>1.51</v>
      </c>
      <c r="G31" s="88">
        <v>1.72</v>
      </c>
      <c r="H31" s="207">
        <f t="shared" si="3"/>
        <v>-0.12209302325581393</v>
      </c>
    </row>
    <row r="32" spans="2:15" ht="30" customHeight="1" thickBot="1">
      <c r="B32" s="91"/>
      <c r="C32" s="93"/>
      <c r="D32" s="92"/>
      <c r="E32" s="263"/>
      <c r="F32" s="93"/>
      <c r="G32" s="92"/>
      <c r="H32" s="35"/>
    </row>
    <row r="33" spans="2:8" ht="30" customHeight="1">
      <c r="B33" s="94" t="s">
        <v>0</v>
      </c>
      <c r="C33" s="96">
        <f>C23-C14</f>
        <v>275393</v>
      </c>
      <c r="D33" s="95">
        <f>D23-D14</f>
        <v>247160</v>
      </c>
      <c r="E33" s="208">
        <f>(C33-D33)/D33</f>
        <v>0.11422964881048714</v>
      </c>
      <c r="F33" s="96">
        <f>F23-F14</f>
        <v>1046269</v>
      </c>
      <c r="G33" s="95">
        <f>G23-G14</f>
        <v>1032245</v>
      </c>
      <c r="H33" s="208">
        <f>(F33-G33)/G33</f>
        <v>1.358592194682464E-2</v>
      </c>
    </row>
    <row r="34" spans="2:8" ht="30" customHeight="1" thickBot="1">
      <c r="B34" s="97" t="s">
        <v>26</v>
      </c>
      <c r="C34" s="210">
        <f>C33/C4</f>
        <v>0.34405245121739447</v>
      </c>
      <c r="D34" s="209">
        <f>D33/D4</f>
        <v>0.32927622113037824</v>
      </c>
      <c r="E34" s="295" t="s">
        <v>172</v>
      </c>
      <c r="F34" s="210">
        <f>F33/F4</f>
        <v>0.35944885852796471</v>
      </c>
      <c r="G34" s="209">
        <f>G33/G4</f>
        <v>0.37154971807437509</v>
      </c>
      <c r="H34" s="268" t="s">
        <v>173</v>
      </c>
    </row>
    <row r="35" spans="2:8" ht="15">
      <c r="B35" s="128"/>
      <c r="C35" s="128"/>
      <c r="D35" s="128"/>
      <c r="E35" s="127"/>
      <c r="F35" s="128"/>
      <c r="G35" s="128"/>
      <c r="H35" s="128"/>
    </row>
    <row r="36" spans="2:8">
      <c r="B36" s="60"/>
      <c r="C36" s="60"/>
      <c r="D36" s="60"/>
      <c r="E36" s="60"/>
      <c r="F36" s="60"/>
      <c r="G36" s="60"/>
      <c r="H36" s="60"/>
    </row>
  </sheetData>
  <mergeCells count="2">
    <mergeCell ref="C2:E2"/>
    <mergeCell ref="F2:H2"/>
  </mergeCells>
  <pageMargins left="0.7" right="0.7" top="0.75" bottom="0.75" header="0.3" footer="0.3"/>
  <pageSetup paperSize="9" scale="49" orientation="portrait" horizontalDpi="4294967294" verticalDpi="0" r:id="rId1"/>
  <ignoredErrors>
    <ignoredError sqref="E27 E29 E33 E23 E10" formula="1"/>
    <ignoredError sqref="C10:D10 F10:G10" formulaRange="1"/>
  </ignoredErrors>
</worksheet>
</file>

<file path=xl/worksheets/sheet2.xml><?xml version="1.0" encoding="utf-8"?>
<worksheet xmlns="http://schemas.openxmlformats.org/spreadsheetml/2006/main" xmlns:r="http://schemas.openxmlformats.org/officeDocument/2006/relationships">
  <dimension ref="B1:U23"/>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5.25" bestFit="1" customWidth="1"/>
    <col min="4" max="4" width="1.125" customWidth="1"/>
    <col min="5" max="5" width="15.25" bestFit="1" customWidth="1"/>
    <col min="6" max="6" width="1.125" customWidth="1"/>
    <col min="7" max="7" width="9.625" customWidth="1"/>
    <col min="8" max="9" width="15.25" bestFit="1" customWidth="1"/>
    <col min="10" max="10" width="9.625" customWidth="1"/>
    <col min="11" max="12" width="15.25" bestFit="1" customWidth="1"/>
    <col min="13" max="13" width="9.625" customWidth="1"/>
    <col min="14" max="15" width="15.25" bestFit="1" customWidth="1"/>
    <col min="16" max="16" width="9.625" customWidth="1"/>
  </cols>
  <sheetData>
    <row r="1" spans="2:21" ht="50.25" customHeight="1" thickBot="1">
      <c r="B1" s="61" t="s">
        <v>136</v>
      </c>
      <c r="C1" s="60"/>
      <c r="D1" s="60"/>
      <c r="E1" s="60"/>
      <c r="F1" s="60"/>
      <c r="G1" s="60"/>
      <c r="H1" s="60"/>
      <c r="I1" s="60"/>
      <c r="J1" s="60"/>
      <c r="K1" s="60"/>
      <c r="L1" s="60"/>
      <c r="M1" s="60"/>
      <c r="N1" s="60"/>
      <c r="O1" s="60"/>
      <c r="P1" s="60"/>
    </row>
    <row r="2" spans="2:21" s="102" customFormat="1" ht="30" customHeight="1" thickBot="1">
      <c r="B2" s="106"/>
      <c r="C2" s="323" t="s">
        <v>43</v>
      </c>
      <c r="D2" s="324"/>
      <c r="E2" s="324"/>
      <c r="F2" s="324"/>
      <c r="G2" s="325"/>
      <c r="H2" s="323" t="s">
        <v>44</v>
      </c>
      <c r="I2" s="324"/>
      <c r="J2" s="325"/>
      <c r="K2" s="323" t="s">
        <v>45</v>
      </c>
      <c r="L2" s="324"/>
      <c r="M2" s="325"/>
      <c r="N2" s="323" t="s">
        <v>46</v>
      </c>
      <c r="O2" s="324"/>
      <c r="P2" s="325"/>
      <c r="Q2" s="50"/>
    </row>
    <row r="3" spans="2:21" s="102" customFormat="1" ht="20.25" customHeight="1" thickBot="1">
      <c r="B3" s="107"/>
      <c r="C3" s="320" t="s">
        <v>169</v>
      </c>
      <c r="D3" s="321"/>
      <c r="E3" s="321"/>
      <c r="F3" s="321"/>
      <c r="G3" s="322"/>
      <c r="H3" s="320" t="s">
        <v>169</v>
      </c>
      <c r="I3" s="321"/>
      <c r="J3" s="322"/>
      <c r="K3" s="320" t="s">
        <v>169</v>
      </c>
      <c r="L3" s="321"/>
      <c r="M3" s="322"/>
      <c r="N3" s="320" t="s">
        <v>169</v>
      </c>
      <c r="O3" s="321"/>
      <c r="P3" s="322"/>
      <c r="Q3" s="50"/>
      <c r="R3" s="130"/>
      <c r="S3" s="130"/>
      <c r="T3" s="130"/>
      <c r="U3" s="130"/>
    </row>
    <row r="4" spans="2:21" s="119" customFormat="1" ht="20.25" customHeight="1" thickBot="1">
      <c r="B4" s="7" t="s">
        <v>20</v>
      </c>
      <c r="C4" s="120" t="s">
        <v>168</v>
      </c>
      <c r="D4" s="154"/>
      <c r="E4" s="121" t="s">
        <v>133</v>
      </c>
      <c r="F4" s="121"/>
      <c r="G4" s="122" t="s">
        <v>47</v>
      </c>
      <c r="H4" s="120" t="s">
        <v>168</v>
      </c>
      <c r="I4" s="121" t="s">
        <v>133</v>
      </c>
      <c r="J4" s="122" t="s">
        <v>47</v>
      </c>
      <c r="K4" s="120" t="s">
        <v>168</v>
      </c>
      <c r="L4" s="121" t="s">
        <v>133</v>
      </c>
      <c r="M4" s="122" t="s">
        <v>47</v>
      </c>
      <c r="N4" s="120" t="s">
        <v>168</v>
      </c>
      <c r="O4" s="121" t="s">
        <v>133</v>
      </c>
      <c r="P4" s="129" t="s">
        <v>47</v>
      </c>
      <c r="Q4" s="118"/>
      <c r="R4" s="131"/>
      <c r="S4" s="131"/>
      <c r="T4" s="131"/>
      <c r="U4" s="131"/>
    </row>
    <row r="5" spans="2:21" s="102" customFormat="1" ht="20.25" customHeight="1">
      <c r="B5" s="108" t="s">
        <v>37</v>
      </c>
      <c r="C5" s="156">
        <v>1914597</v>
      </c>
      <c r="D5" s="73"/>
      <c r="E5" s="74">
        <v>1787309</v>
      </c>
      <c r="F5" s="74"/>
      <c r="G5" s="157">
        <f>C5-E5</f>
        <v>127288</v>
      </c>
      <c r="H5" s="156">
        <v>996162</v>
      </c>
      <c r="I5" s="74">
        <v>990906</v>
      </c>
      <c r="J5" s="74">
        <f>H5-I5</f>
        <v>5256</v>
      </c>
      <c r="K5" s="272">
        <v>0</v>
      </c>
      <c r="L5" s="273">
        <v>0</v>
      </c>
      <c r="M5" s="274">
        <f>K5-L5</f>
        <v>0</v>
      </c>
      <c r="N5" s="149">
        <f>C5+H5+K5</f>
        <v>2910759</v>
      </c>
      <c r="O5" s="135">
        <f>E5+I5+L5</f>
        <v>2778215</v>
      </c>
      <c r="P5" s="158">
        <f>N5-O5</f>
        <v>132544</v>
      </c>
      <c r="Q5" s="50"/>
      <c r="R5" s="132"/>
      <c r="S5" s="132"/>
      <c r="T5" s="132"/>
      <c r="U5" s="130"/>
    </row>
    <row r="6" spans="2:21" s="102" customFormat="1" ht="20.25" customHeight="1">
      <c r="B6" s="109" t="s">
        <v>38</v>
      </c>
      <c r="C6" s="38">
        <v>26110</v>
      </c>
      <c r="D6" s="51"/>
      <c r="E6" s="39">
        <v>16390</v>
      </c>
      <c r="F6" s="39"/>
      <c r="G6" s="111">
        <f t="shared" ref="G6:G11" si="0">C6-E6</f>
        <v>9720</v>
      </c>
      <c r="H6" s="38">
        <v>98149</v>
      </c>
      <c r="I6" s="39">
        <v>98957</v>
      </c>
      <c r="J6" s="39">
        <f t="shared" ref="J6:J11" si="1">H6-I6</f>
        <v>-808</v>
      </c>
      <c r="K6" s="38">
        <v>-124259</v>
      </c>
      <c r="L6" s="39">
        <v>-115347</v>
      </c>
      <c r="M6" s="113">
        <f t="shared" ref="M6:M11" si="2">K6-L6</f>
        <v>-8912</v>
      </c>
      <c r="N6" s="275">
        <f t="shared" ref="N6:N11" si="3">C6+H6+K6</f>
        <v>0</v>
      </c>
      <c r="O6" s="273">
        <f t="shared" ref="O6:O11" si="4">E6+I6+L6</f>
        <v>0</v>
      </c>
      <c r="P6" s="274">
        <f t="shared" ref="P6:P11" si="5">N6-O6</f>
        <v>0</v>
      </c>
      <c r="Q6" s="50"/>
      <c r="R6" s="133"/>
      <c r="S6" s="133"/>
      <c r="T6" s="133"/>
      <c r="U6" s="130"/>
    </row>
    <row r="7" spans="2:21" s="102" customFormat="1" ht="20.25" customHeight="1">
      <c r="B7" s="110" t="s">
        <v>39</v>
      </c>
      <c r="C7" s="104">
        <v>1940707</v>
      </c>
      <c r="D7" s="155"/>
      <c r="E7" s="112">
        <v>1803699</v>
      </c>
      <c r="F7" s="112"/>
      <c r="G7" s="115">
        <f t="shared" si="0"/>
        <v>137008</v>
      </c>
      <c r="H7" s="104">
        <v>1094311</v>
      </c>
      <c r="I7" s="112">
        <v>1089863</v>
      </c>
      <c r="J7" s="112">
        <f t="shared" si="1"/>
        <v>4448</v>
      </c>
      <c r="K7" s="104">
        <v>-124259</v>
      </c>
      <c r="L7" s="112">
        <v>-115347</v>
      </c>
      <c r="M7" s="116">
        <f t="shared" si="2"/>
        <v>-8912</v>
      </c>
      <c r="N7" s="159">
        <f t="shared" si="3"/>
        <v>2910759</v>
      </c>
      <c r="O7" s="85">
        <f t="shared" si="4"/>
        <v>2778215</v>
      </c>
      <c r="P7" s="116">
        <f t="shared" si="5"/>
        <v>132544</v>
      </c>
      <c r="Q7" s="50"/>
      <c r="R7" s="134"/>
      <c r="S7" s="134"/>
      <c r="T7" s="134"/>
      <c r="U7" s="130"/>
    </row>
    <row r="8" spans="2:21" s="102" customFormat="1" ht="20.25" customHeight="1">
      <c r="B8" s="110" t="s">
        <v>0</v>
      </c>
      <c r="C8" s="104">
        <v>667909</v>
      </c>
      <c r="D8" s="155"/>
      <c r="E8" s="112">
        <v>631995</v>
      </c>
      <c r="F8" s="112"/>
      <c r="G8" s="115">
        <f t="shared" si="0"/>
        <v>35914</v>
      </c>
      <c r="H8" s="104">
        <v>378360</v>
      </c>
      <c r="I8" s="112">
        <v>400248</v>
      </c>
      <c r="J8" s="112">
        <f t="shared" si="1"/>
        <v>-21888</v>
      </c>
      <c r="K8" s="307">
        <v>0</v>
      </c>
      <c r="L8" s="112">
        <v>2</v>
      </c>
      <c r="M8" s="116">
        <f t="shared" si="2"/>
        <v>-2</v>
      </c>
      <c r="N8" s="159">
        <f>C8+H8+K8</f>
        <v>1046269</v>
      </c>
      <c r="O8" s="85">
        <f t="shared" si="4"/>
        <v>1032245</v>
      </c>
      <c r="P8" s="116">
        <f t="shared" si="5"/>
        <v>14024</v>
      </c>
      <c r="Q8" s="50"/>
      <c r="R8" s="134"/>
      <c r="S8" s="134"/>
      <c r="T8" s="134"/>
      <c r="U8" s="130"/>
    </row>
    <row r="9" spans="2:21" s="102" customFormat="1" ht="31.5" customHeight="1">
      <c r="B9" s="109" t="s">
        <v>174</v>
      </c>
      <c r="C9" s="38">
        <v>221201</v>
      </c>
      <c r="D9" s="155"/>
      <c r="E9" s="39">
        <v>200603</v>
      </c>
      <c r="F9" s="112"/>
      <c r="G9" s="111">
        <f>C9-E9</f>
        <v>20598</v>
      </c>
      <c r="H9" s="38">
        <v>32296</v>
      </c>
      <c r="I9" s="39">
        <v>39191</v>
      </c>
      <c r="J9" s="39">
        <f>H9-I9</f>
        <v>-6895</v>
      </c>
      <c r="K9" s="272">
        <v>2919</v>
      </c>
      <c r="L9" s="39">
        <v>3272</v>
      </c>
      <c r="M9" s="113">
        <f>K9-L9</f>
        <v>-353</v>
      </c>
      <c r="N9" s="319">
        <f>C9+H9+K9</f>
        <v>256416</v>
      </c>
      <c r="O9" s="84">
        <f>E9+I9+L9</f>
        <v>243066</v>
      </c>
      <c r="P9" s="113">
        <f>N9-O9</f>
        <v>13350</v>
      </c>
      <c r="Q9" s="50"/>
      <c r="R9" s="134"/>
      <c r="S9" s="134"/>
      <c r="T9" s="134"/>
      <c r="U9" s="130"/>
    </row>
    <row r="10" spans="2:21" s="102" customFormat="1" ht="20.25" customHeight="1">
      <c r="B10" s="110" t="s">
        <v>40</v>
      </c>
      <c r="C10" s="104">
        <v>446708</v>
      </c>
      <c r="D10" s="155"/>
      <c r="E10" s="112">
        <v>431392</v>
      </c>
      <c r="F10" s="112"/>
      <c r="G10" s="115">
        <f t="shared" si="0"/>
        <v>15316</v>
      </c>
      <c r="H10" s="104">
        <v>346064</v>
      </c>
      <c r="I10" s="112">
        <v>361057</v>
      </c>
      <c r="J10" s="112">
        <f t="shared" si="1"/>
        <v>-14993</v>
      </c>
      <c r="K10" s="104">
        <v>-2919</v>
      </c>
      <c r="L10" s="112">
        <v>-3270</v>
      </c>
      <c r="M10" s="116">
        <f t="shared" si="2"/>
        <v>351</v>
      </c>
      <c r="N10" s="159">
        <f t="shared" si="3"/>
        <v>789853</v>
      </c>
      <c r="O10" s="85">
        <f t="shared" si="4"/>
        <v>789179</v>
      </c>
      <c r="P10" s="116">
        <f t="shared" si="5"/>
        <v>674</v>
      </c>
      <c r="Q10" s="50"/>
      <c r="R10" s="134"/>
      <c r="S10" s="134"/>
      <c r="T10" s="134"/>
      <c r="U10" s="130"/>
    </row>
    <row r="11" spans="2:21" s="102" customFormat="1" ht="48" customHeight="1" thickBot="1">
      <c r="B11" s="296" t="s">
        <v>41</v>
      </c>
      <c r="C11" s="297">
        <v>244415</v>
      </c>
      <c r="D11" s="298" t="s">
        <v>12</v>
      </c>
      <c r="E11" s="299">
        <v>235176</v>
      </c>
      <c r="F11" s="299" t="s">
        <v>12</v>
      </c>
      <c r="G11" s="300">
        <f t="shared" si="0"/>
        <v>9239</v>
      </c>
      <c r="H11" s="297">
        <v>39910</v>
      </c>
      <c r="I11" s="299">
        <v>25579</v>
      </c>
      <c r="J11" s="299">
        <f t="shared" si="1"/>
        <v>14331</v>
      </c>
      <c r="K11" s="301">
        <v>0</v>
      </c>
      <c r="L11" s="302">
        <v>0</v>
      </c>
      <c r="M11" s="303">
        <f t="shared" si="2"/>
        <v>0</v>
      </c>
      <c r="N11" s="304">
        <f t="shared" si="3"/>
        <v>284325</v>
      </c>
      <c r="O11" s="305">
        <f t="shared" si="4"/>
        <v>260755</v>
      </c>
      <c r="P11" s="306">
        <f t="shared" si="5"/>
        <v>23570</v>
      </c>
      <c r="Q11" s="50"/>
      <c r="R11" s="134"/>
      <c r="S11" s="134"/>
      <c r="T11" s="134"/>
      <c r="U11" s="130"/>
    </row>
    <row r="12" spans="2:21" s="102" customFormat="1" ht="20.25" customHeight="1">
      <c r="B12" s="153" t="s">
        <v>42</v>
      </c>
      <c r="C12" s="117"/>
      <c r="D12" s="117"/>
      <c r="E12" s="117"/>
      <c r="F12" s="117"/>
      <c r="G12" s="117"/>
      <c r="H12" s="117"/>
      <c r="I12" s="117"/>
      <c r="J12" s="117"/>
      <c r="K12" s="117"/>
      <c r="L12" s="117"/>
      <c r="M12" s="117"/>
      <c r="N12" s="117"/>
      <c r="O12" s="117"/>
      <c r="P12" s="117"/>
      <c r="Q12" s="50"/>
      <c r="R12" s="130"/>
      <c r="S12" s="130"/>
      <c r="T12" s="130"/>
      <c r="U12" s="130"/>
    </row>
    <row r="13" spans="2:21" ht="15">
      <c r="B13" s="153"/>
      <c r="G13" s="98"/>
      <c r="H13" s="2"/>
      <c r="I13" s="98"/>
      <c r="J13" s="98"/>
      <c r="K13" s="2"/>
      <c r="L13" s="2"/>
      <c r="M13" s="2"/>
      <c r="N13" s="2"/>
      <c r="O13" s="2"/>
      <c r="P13" s="2"/>
      <c r="Q13" s="2"/>
    </row>
    <row r="14" spans="2:21" ht="15">
      <c r="B14" s="173"/>
      <c r="G14" s="99"/>
      <c r="H14" s="2"/>
      <c r="I14" s="99"/>
      <c r="J14" s="99"/>
      <c r="K14" s="2"/>
      <c r="L14" s="2"/>
      <c r="M14" s="2"/>
      <c r="N14" s="2"/>
      <c r="O14" s="2"/>
      <c r="P14" s="2"/>
      <c r="Q14" s="2"/>
    </row>
    <row r="15" spans="2:21" ht="15">
      <c r="B15" s="172"/>
      <c r="G15" s="98"/>
      <c r="H15" s="2"/>
      <c r="I15" s="98"/>
      <c r="J15" s="98"/>
      <c r="K15" s="2"/>
      <c r="L15" s="2"/>
      <c r="M15" s="2"/>
      <c r="N15" s="2"/>
      <c r="O15" s="2"/>
      <c r="P15" s="2"/>
      <c r="Q15" s="2"/>
    </row>
    <row r="16" spans="2:21" ht="15">
      <c r="B16" s="172"/>
      <c r="G16" s="98"/>
      <c r="H16" s="2"/>
      <c r="I16" s="98"/>
      <c r="J16" s="98"/>
      <c r="K16" s="2"/>
      <c r="L16" s="2"/>
      <c r="M16" s="2"/>
      <c r="N16" s="2"/>
      <c r="O16" s="2"/>
      <c r="P16" s="2"/>
      <c r="Q16" s="2"/>
    </row>
    <row r="17" spans="2:17" ht="15">
      <c r="B17" s="174"/>
      <c r="G17" s="98"/>
      <c r="H17" s="2"/>
      <c r="I17" s="98"/>
      <c r="J17" s="98"/>
      <c r="K17" s="2"/>
      <c r="L17" s="2"/>
      <c r="M17" s="2"/>
      <c r="N17" s="2"/>
      <c r="O17" s="2"/>
      <c r="P17" s="2"/>
      <c r="Q17" s="2"/>
    </row>
    <row r="18" spans="2:17" ht="15">
      <c r="B18" s="174"/>
      <c r="G18" s="100"/>
      <c r="H18" s="2"/>
      <c r="I18" s="100"/>
      <c r="J18" s="100"/>
      <c r="K18" s="2"/>
      <c r="L18" s="2"/>
      <c r="M18" s="2"/>
      <c r="N18" s="2"/>
      <c r="O18" s="2"/>
      <c r="P18" s="2"/>
      <c r="Q18" s="2"/>
    </row>
    <row r="19" spans="2:17" ht="15">
      <c r="B19" s="174"/>
      <c r="G19" s="101"/>
      <c r="H19" s="2"/>
      <c r="I19" s="101"/>
      <c r="J19" s="101"/>
      <c r="K19" s="2"/>
      <c r="L19" s="2"/>
      <c r="M19" s="2"/>
      <c r="N19" s="2"/>
      <c r="O19" s="2"/>
      <c r="P19" s="2"/>
      <c r="Q19" s="2"/>
    </row>
    <row r="20" spans="2:17" ht="15">
      <c r="B20" s="172"/>
      <c r="G20" s="100"/>
      <c r="H20" s="2"/>
      <c r="I20" s="100"/>
      <c r="J20" s="100"/>
      <c r="K20" s="2"/>
      <c r="L20" s="2"/>
      <c r="M20" s="2"/>
      <c r="N20" s="2"/>
      <c r="O20" s="2"/>
      <c r="P20" s="2"/>
      <c r="Q20" s="2"/>
    </row>
    <row r="21" spans="2:17" ht="15">
      <c r="B21" s="172"/>
      <c r="C21" s="2"/>
      <c r="D21" s="2"/>
      <c r="E21" s="2"/>
      <c r="F21" s="2"/>
      <c r="G21" s="2"/>
      <c r="H21" s="2"/>
      <c r="I21" s="2"/>
      <c r="J21" s="2"/>
      <c r="K21" s="2"/>
      <c r="L21" s="2"/>
      <c r="M21" s="2"/>
      <c r="N21" s="2"/>
      <c r="O21" s="2"/>
      <c r="P21" s="2"/>
      <c r="Q21" s="2"/>
    </row>
    <row r="22" spans="2:17">
      <c r="B22" s="152"/>
    </row>
    <row r="23" spans="2:17">
      <c r="B23" s="152"/>
    </row>
  </sheetData>
  <mergeCells count="8">
    <mergeCell ref="N2:P2"/>
    <mergeCell ref="N3:P3"/>
    <mergeCell ref="C2:G2"/>
    <mergeCell ref="H3:J3"/>
    <mergeCell ref="H2:J2"/>
    <mergeCell ref="C3:G3"/>
    <mergeCell ref="K2:M2"/>
    <mergeCell ref="K3:M3"/>
  </mergeCells>
  <pageMargins left="0.7" right="0.7" top="0.75" bottom="0.75" header="0.3" footer="0.3"/>
  <pageSetup paperSize="9" scale="41" orientation="portrait" horizontalDpi="4294967294" verticalDpi="0" r:id="rId1"/>
</worksheet>
</file>

<file path=xl/worksheets/sheet3.xml><?xml version="1.0" encoding="utf-8"?>
<worksheet xmlns="http://schemas.openxmlformats.org/spreadsheetml/2006/main" xmlns:r="http://schemas.openxmlformats.org/officeDocument/2006/relationships">
  <dimension ref="A1:J50"/>
  <sheetViews>
    <sheetView showGridLines="0" zoomScaleNormal="100" workbookViewId="0">
      <pane ySplit="2" topLeftCell="A3" activePane="bottomLeft" state="frozen"/>
      <selection pane="bottomLeft" activeCell="A3" sqref="A3:XFD3"/>
    </sheetView>
  </sheetViews>
  <sheetFormatPr defaultRowHeight="14.25"/>
  <cols>
    <col min="1" max="1" width="1.625" style="60" customWidth="1"/>
    <col min="2" max="2" width="52.375" bestFit="1" customWidth="1"/>
    <col min="3" max="4" width="17.375" bestFit="1" customWidth="1"/>
    <col min="5" max="5" width="15.625" customWidth="1"/>
  </cols>
  <sheetData>
    <row r="1" spans="2:10" ht="50.25" customHeight="1" thickBot="1">
      <c r="B1" s="61" t="s">
        <v>136</v>
      </c>
      <c r="C1" s="60"/>
      <c r="D1" s="60"/>
      <c r="E1" s="60"/>
    </row>
    <row r="2" spans="2:10" ht="40.5" customHeight="1" thickBot="1">
      <c r="B2" s="89" t="s">
        <v>48</v>
      </c>
      <c r="C2" s="66" t="s">
        <v>168</v>
      </c>
      <c r="D2" s="27" t="s">
        <v>133</v>
      </c>
      <c r="E2" s="26" t="s">
        <v>23</v>
      </c>
    </row>
    <row r="3" spans="2:10" ht="30" customHeight="1" thickBot="1">
      <c r="B3" s="123" t="s">
        <v>129</v>
      </c>
      <c r="C3" s="126"/>
      <c r="D3" s="124"/>
      <c r="E3" s="125"/>
    </row>
    <row r="4" spans="2:10" ht="20.25" customHeight="1">
      <c r="B4" s="31" t="s">
        <v>49</v>
      </c>
      <c r="C4" s="73">
        <v>407579</v>
      </c>
      <c r="D4" s="74">
        <v>420060</v>
      </c>
      <c r="E4" s="194">
        <f t="shared" ref="E4:E23" si="0">(C4-D4)/D4</f>
        <v>-2.9712422034947387E-2</v>
      </c>
      <c r="H4" s="175"/>
      <c r="I4" s="152"/>
      <c r="J4" s="152"/>
    </row>
    <row r="5" spans="2:10" ht="20.25" customHeight="1">
      <c r="B5" s="32" t="s">
        <v>50</v>
      </c>
      <c r="C5" s="51">
        <v>251152</v>
      </c>
      <c r="D5" s="39">
        <v>276407</v>
      </c>
      <c r="E5" s="195">
        <f t="shared" si="0"/>
        <v>-9.1368887184477957E-2</v>
      </c>
      <c r="H5" s="175"/>
      <c r="I5" s="152"/>
      <c r="J5" s="152"/>
    </row>
    <row r="6" spans="2:10" ht="20.25" customHeight="1">
      <c r="B6" s="32" t="s">
        <v>51</v>
      </c>
      <c r="C6" s="51">
        <v>2602804</v>
      </c>
      <c r="D6" s="39">
        <v>2568033</v>
      </c>
      <c r="E6" s="195">
        <f t="shared" si="0"/>
        <v>1.353993503977558E-2</v>
      </c>
      <c r="H6" s="175"/>
      <c r="I6" s="152"/>
      <c r="J6" s="152"/>
    </row>
    <row r="7" spans="2:10" ht="20.25" customHeight="1">
      <c r="B7" s="32" t="s">
        <v>52</v>
      </c>
      <c r="C7" s="51">
        <v>890800</v>
      </c>
      <c r="D7" s="39">
        <v>847800</v>
      </c>
      <c r="E7" s="195">
        <f t="shared" si="0"/>
        <v>5.0719509318235434E-2</v>
      </c>
      <c r="H7" s="175"/>
      <c r="I7" s="152"/>
      <c r="J7" s="152"/>
    </row>
    <row r="8" spans="2:10" ht="20.25" customHeight="1">
      <c r="B8" s="32" t="s">
        <v>53</v>
      </c>
      <c r="C8" s="51">
        <v>137401</v>
      </c>
      <c r="D8" s="39">
        <v>81380</v>
      </c>
      <c r="E8" s="195">
        <f t="shared" si="0"/>
        <v>0.68838781027279428</v>
      </c>
      <c r="H8" s="175"/>
      <c r="I8" s="152"/>
      <c r="J8" s="152"/>
    </row>
    <row r="9" spans="2:10" ht="20.25" customHeight="1">
      <c r="B9" s="32" t="s">
        <v>54</v>
      </c>
      <c r="C9" s="51">
        <v>71571</v>
      </c>
      <c r="D9" s="39">
        <v>97988</v>
      </c>
      <c r="E9" s="195">
        <f t="shared" si="0"/>
        <v>-0.26959423602890148</v>
      </c>
      <c r="H9" s="175"/>
      <c r="I9" s="152"/>
      <c r="J9" s="152"/>
    </row>
    <row r="10" spans="2:10" ht="20.25" customHeight="1">
      <c r="B10" s="32" t="s">
        <v>55</v>
      </c>
      <c r="C10" s="51">
        <v>5330</v>
      </c>
      <c r="D10" s="39">
        <v>8357</v>
      </c>
      <c r="E10" s="195">
        <f t="shared" si="0"/>
        <v>-0.36221131985162142</v>
      </c>
      <c r="H10" s="175"/>
      <c r="I10" s="152"/>
      <c r="J10" s="152"/>
    </row>
    <row r="11" spans="2:10" ht="20.25" customHeight="1">
      <c r="B11" s="32" t="s">
        <v>56</v>
      </c>
      <c r="C11" s="51">
        <v>29551</v>
      </c>
      <c r="D11" s="39">
        <v>35125</v>
      </c>
      <c r="E11" s="195">
        <f t="shared" si="0"/>
        <v>-0.15869039145907474</v>
      </c>
      <c r="H11" s="175"/>
      <c r="I11" s="152"/>
      <c r="J11" s="152"/>
    </row>
    <row r="12" spans="2:10" ht="20.25" customHeight="1">
      <c r="B12" s="32" t="s">
        <v>57</v>
      </c>
      <c r="C12" s="51">
        <v>20803</v>
      </c>
      <c r="D12" s="39">
        <v>109642</v>
      </c>
      <c r="E12" s="195">
        <f t="shared" si="0"/>
        <v>-0.81026431476988747</v>
      </c>
      <c r="H12" s="175"/>
      <c r="I12" s="152"/>
      <c r="J12" s="152"/>
    </row>
    <row r="13" spans="2:10" ht="20.25" customHeight="1" thickBot="1">
      <c r="B13" s="62" t="s">
        <v>58</v>
      </c>
      <c r="C13" s="59">
        <v>38854</v>
      </c>
      <c r="D13" s="65">
        <v>31356</v>
      </c>
      <c r="E13" s="196">
        <f t="shared" si="0"/>
        <v>0.23912488837861973</v>
      </c>
      <c r="H13" s="175"/>
      <c r="I13" s="152"/>
      <c r="J13" s="152"/>
    </row>
    <row r="14" spans="2:10" ht="30" customHeight="1" thickBot="1">
      <c r="B14" s="161" t="s">
        <v>59</v>
      </c>
      <c r="C14" s="162">
        <f>SUM(C4:C13)</f>
        <v>4455845</v>
      </c>
      <c r="D14" s="163">
        <f>SUM(D4:D13)</f>
        <v>4476148</v>
      </c>
      <c r="E14" s="211">
        <f t="shared" si="0"/>
        <v>-4.5358196377778392E-3</v>
      </c>
      <c r="H14" s="176"/>
      <c r="I14" s="152"/>
      <c r="J14" s="152"/>
    </row>
    <row r="15" spans="2:10" ht="20.25" customHeight="1">
      <c r="B15" s="32" t="s">
        <v>60</v>
      </c>
      <c r="C15" s="51">
        <v>181341</v>
      </c>
      <c r="D15" s="39">
        <v>141652</v>
      </c>
      <c r="E15" s="195">
        <f t="shared" si="0"/>
        <v>0.28018665461836051</v>
      </c>
      <c r="H15" s="175"/>
      <c r="I15" s="160"/>
      <c r="J15" s="152"/>
    </row>
    <row r="16" spans="2:10" ht="20.25" customHeight="1">
      <c r="B16" s="32" t="s">
        <v>61</v>
      </c>
      <c r="C16" s="51">
        <v>146771</v>
      </c>
      <c r="D16" s="39">
        <v>161974</v>
      </c>
      <c r="E16" s="195">
        <f t="shared" si="0"/>
        <v>-9.3860743082223072E-2</v>
      </c>
      <c r="H16" s="175"/>
      <c r="I16" s="160"/>
      <c r="J16" s="152"/>
    </row>
    <row r="17" spans="2:10" ht="20.25" customHeight="1">
      <c r="B17" s="32" t="s">
        <v>62</v>
      </c>
      <c r="C17" s="51">
        <v>374424</v>
      </c>
      <c r="D17" s="39">
        <v>375659</v>
      </c>
      <c r="E17" s="195">
        <f t="shared" si="0"/>
        <v>-3.2875560015865452E-3</v>
      </c>
      <c r="H17" s="175"/>
      <c r="I17" s="160"/>
      <c r="J17" s="152"/>
    </row>
    <row r="18" spans="2:10" ht="20.25" customHeight="1">
      <c r="B18" s="32" t="s">
        <v>63</v>
      </c>
      <c r="C18" s="51">
        <v>183</v>
      </c>
      <c r="D18" s="39">
        <v>6494</v>
      </c>
      <c r="E18" s="195">
        <f t="shared" si="0"/>
        <v>-0.97182014166923314</v>
      </c>
      <c r="H18" s="175"/>
      <c r="I18" s="160"/>
      <c r="J18" s="152"/>
    </row>
    <row r="19" spans="2:10" ht="20.25" customHeight="1">
      <c r="B19" s="32" t="s">
        <v>64</v>
      </c>
      <c r="C19" s="51">
        <v>70055</v>
      </c>
      <c r="D19" s="39">
        <v>57096</v>
      </c>
      <c r="E19" s="195">
        <f t="shared" si="0"/>
        <v>0.22696861426369624</v>
      </c>
      <c r="H19" s="175"/>
      <c r="I19" s="160"/>
      <c r="J19" s="152"/>
    </row>
    <row r="20" spans="2:10" ht="20.25" customHeight="1">
      <c r="B20" s="32" t="s">
        <v>65</v>
      </c>
      <c r="C20" s="51">
        <v>105360</v>
      </c>
      <c r="D20" s="39">
        <v>71968</v>
      </c>
      <c r="E20" s="195">
        <f t="shared" si="0"/>
        <v>0.463983992885727</v>
      </c>
      <c r="H20" s="175"/>
      <c r="I20" s="160"/>
      <c r="J20" s="152"/>
    </row>
    <row r="21" spans="2:10" ht="20.25" customHeight="1" thickBot="1">
      <c r="B21" s="32" t="s">
        <v>66</v>
      </c>
      <c r="C21" s="51">
        <v>342251</v>
      </c>
      <c r="D21" s="39">
        <v>270354</v>
      </c>
      <c r="E21" s="195">
        <f t="shared" si="0"/>
        <v>0.26593651286831338</v>
      </c>
      <c r="H21" s="175"/>
      <c r="I21" s="160"/>
      <c r="J21" s="152"/>
    </row>
    <row r="22" spans="2:10" ht="30" customHeight="1" thickBot="1">
      <c r="B22" s="53" t="s">
        <v>67</v>
      </c>
      <c r="C22" s="54">
        <f>SUM(C15:C21)</f>
        <v>1220385</v>
      </c>
      <c r="D22" s="55">
        <f>SUM(D15:D21)</f>
        <v>1085197</v>
      </c>
      <c r="E22" s="193">
        <f t="shared" si="0"/>
        <v>0.12457461640605347</v>
      </c>
      <c r="H22" s="176"/>
      <c r="I22" s="152"/>
      <c r="J22" s="152"/>
    </row>
    <row r="23" spans="2:10" ht="30" customHeight="1" thickBot="1">
      <c r="B23" s="56" t="s">
        <v>68</v>
      </c>
      <c r="C23" s="57">
        <f>C22+C14</f>
        <v>5676230</v>
      </c>
      <c r="D23" s="57">
        <f>D14+D22</f>
        <v>5561345</v>
      </c>
      <c r="E23" s="212">
        <f t="shared" si="0"/>
        <v>2.0657772535241026E-2</v>
      </c>
      <c r="H23" s="176"/>
      <c r="I23" s="152"/>
      <c r="J23" s="152"/>
    </row>
    <row r="24" spans="2:10" ht="30" customHeight="1" thickBot="1">
      <c r="B24" s="123" t="s">
        <v>130</v>
      </c>
      <c r="C24" s="127"/>
      <c r="D24" s="127"/>
      <c r="E24" s="127"/>
      <c r="H24" s="160"/>
    </row>
    <row r="25" spans="2:10" ht="20.25" customHeight="1">
      <c r="B25" s="31" t="s">
        <v>69</v>
      </c>
      <c r="C25" s="73">
        <v>13934</v>
      </c>
      <c r="D25" s="74">
        <v>13934</v>
      </c>
      <c r="E25" s="194">
        <f t="shared" ref="E25:E37" si="1">(C25-D25)/D25</f>
        <v>0</v>
      </c>
      <c r="G25" s="160"/>
      <c r="H25" s="175"/>
      <c r="I25" s="152"/>
    </row>
    <row r="26" spans="2:10" ht="20.25" customHeight="1">
      <c r="B26" s="32" t="s">
        <v>70</v>
      </c>
      <c r="C26" s="51">
        <v>1295103</v>
      </c>
      <c r="D26" s="39">
        <v>1295103</v>
      </c>
      <c r="E26" s="195">
        <f t="shared" si="1"/>
        <v>0</v>
      </c>
      <c r="G26" s="160"/>
      <c r="H26" s="175"/>
      <c r="I26" s="152"/>
    </row>
    <row r="27" spans="2:10" ht="20.25" customHeight="1">
      <c r="B27" s="32" t="s">
        <v>71</v>
      </c>
      <c r="C27" s="51">
        <v>-8964</v>
      </c>
      <c r="D27" s="39">
        <v>-16327</v>
      </c>
      <c r="E27" s="195">
        <f t="shared" si="1"/>
        <v>-0.45097078458994305</v>
      </c>
      <c r="G27" s="160"/>
      <c r="H27" s="175"/>
      <c r="I27" s="152"/>
    </row>
    <row r="28" spans="2:10" ht="20.25" customHeight="1" thickBot="1">
      <c r="B28" s="62" t="s">
        <v>72</v>
      </c>
      <c r="C28" s="59">
        <v>1701138</v>
      </c>
      <c r="D28" s="65">
        <v>1175693</v>
      </c>
      <c r="E28" s="196">
        <f t="shared" si="1"/>
        <v>0.44692364418262248</v>
      </c>
      <c r="G28" s="160"/>
      <c r="H28" s="175"/>
      <c r="I28" s="152"/>
    </row>
    <row r="29" spans="2:10" ht="20.25" customHeight="1" thickBot="1">
      <c r="B29" s="63" t="s">
        <v>160</v>
      </c>
      <c r="C29" s="59">
        <f>SUM(C25:C28)</f>
        <v>3001211</v>
      </c>
      <c r="D29" s="65">
        <f>SUM(D25:D28)</f>
        <v>2468403</v>
      </c>
      <c r="E29" s="196">
        <f t="shared" si="1"/>
        <v>0.21585130142849446</v>
      </c>
      <c r="G29" s="160"/>
      <c r="H29" s="175"/>
      <c r="I29" s="152"/>
    </row>
    <row r="30" spans="2:10" ht="20.25" customHeight="1" thickBot="1">
      <c r="B30" s="63" t="s">
        <v>159</v>
      </c>
      <c r="C30" s="59">
        <v>2</v>
      </c>
      <c r="D30" s="65">
        <v>0</v>
      </c>
      <c r="E30" s="276" t="s">
        <v>10</v>
      </c>
      <c r="G30" s="160"/>
      <c r="H30" s="175"/>
      <c r="I30" s="152"/>
    </row>
    <row r="31" spans="2:10" ht="30" customHeight="1" thickBot="1">
      <c r="B31" s="53" t="s">
        <v>73</v>
      </c>
      <c r="C31" s="54">
        <f>SUM(C29:C30)</f>
        <v>3001213</v>
      </c>
      <c r="D31" s="55">
        <f>SUM(D29:D30)</f>
        <v>2468403</v>
      </c>
      <c r="E31" s="193">
        <f t="shared" si="1"/>
        <v>0.21585211166896168</v>
      </c>
      <c r="G31" s="164"/>
      <c r="H31" s="176"/>
      <c r="I31" s="152"/>
    </row>
    <row r="32" spans="2:10" ht="20.25" customHeight="1">
      <c r="B32" s="32" t="s">
        <v>74</v>
      </c>
      <c r="C32" s="51">
        <v>239889</v>
      </c>
      <c r="D32" s="39">
        <v>592003</v>
      </c>
      <c r="E32" s="195">
        <f t="shared" si="1"/>
        <v>-0.59478414805330382</v>
      </c>
      <c r="G32" s="160"/>
      <c r="H32" s="175"/>
      <c r="I32" s="152"/>
    </row>
    <row r="33" spans="2:9" ht="20.25" customHeight="1">
      <c r="B33" s="32" t="s">
        <v>131</v>
      </c>
      <c r="C33" s="51">
        <v>1340010</v>
      </c>
      <c r="D33" s="39">
        <v>1316479</v>
      </c>
      <c r="E33" s="195">
        <f t="shared" si="1"/>
        <v>1.7874193207791388E-2</v>
      </c>
      <c r="G33" s="160"/>
      <c r="H33" s="175"/>
      <c r="I33" s="152"/>
    </row>
    <row r="34" spans="2:9" ht="20.25" customHeight="1">
      <c r="B34" s="32" t="s">
        <v>75</v>
      </c>
      <c r="C34" s="51">
        <v>227</v>
      </c>
      <c r="D34" s="39">
        <v>551</v>
      </c>
      <c r="E34" s="195">
        <f t="shared" si="1"/>
        <v>-0.58802177858439197</v>
      </c>
      <c r="G34" s="160"/>
      <c r="H34" s="175"/>
      <c r="I34" s="152"/>
    </row>
    <row r="35" spans="2:9" ht="20.25" customHeight="1">
      <c r="B35" s="32" t="s">
        <v>76</v>
      </c>
      <c r="C35" s="51">
        <v>108066</v>
      </c>
      <c r="D35" s="39">
        <v>94258</v>
      </c>
      <c r="E35" s="195">
        <f t="shared" si="1"/>
        <v>0.14649154448428781</v>
      </c>
      <c r="G35" s="160"/>
      <c r="H35" s="175"/>
      <c r="I35" s="152"/>
    </row>
    <row r="36" spans="2:9" ht="20.25" customHeight="1">
      <c r="B36" s="32" t="s">
        <v>77</v>
      </c>
      <c r="C36" s="51">
        <v>4079</v>
      </c>
      <c r="D36" s="39">
        <v>5181</v>
      </c>
      <c r="E36" s="195">
        <f t="shared" si="1"/>
        <v>-0.21270025091681144</v>
      </c>
      <c r="G36" s="160"/>
      <c r="H36" s="175"/>
      <c r="I36" s="152"/>
    </row>
    <row r="37" spans="2:9" ht="20.25" customHeight="1" thickBot="1">
      <c r="B37" s="62" t="s">
        <v>78</v>
      </c>
      <c r="C37" s="59">
        <v>7915</v>
      </c>
      <c r="D37" s="65">
        <v>17690</v>
      </c>
      <c r="E37" s="195">
        <f t="shared" si="1"/>
        <v>-0.5525720746184285</v>
      </c>
      <c r="G37" s="160"/>
      <c r="H37" s="175"/>
      <c r="I37" s="152"/>
    </row>
    <row r="38" spans="2:9" ht="30" customHeight="1" thickBot="1">
      <c r="B38" s="53" t="s">
        <v>79</v>
      </c>
      <c r="C38" s="54">
        <f>SUM(C32:C37)</f>
        <v>1700186</v>
      </c>
      <c r="D38" s="55">
        <f>SUM(D32:D37)</f>
        <v>2026162</v>
      </c>
      <c r="E38" s="193">
        <f>(C38-D38)/D38</f>
        <v>-0.16088348315682557</v>
      </c>
      <c r="G38" s="164"/>
      <c r="H38" s="176"/>
      <c r="I38" s="152"/>
    </row>
    <row r="39" spans="2:9" ht="20.25" customHeight="1">
      <c r="B39" s="32" t="s">
        <v>74</v>
      </c>
      <c r="C39" s="51">
        <v>245994</v>
      </c>
      <c r="D39" s="39">
        <v>275608</v>
      </c>
      <c r="E39" s="195">
        <f>(C39-D39)/D39</f>
        <v>-0.10744971118400047</v>
      </c>
      <c r="G39" s="160"/>
      <c r="H39" s="175"/>
      <c r="I39" s="152"/>
    </row>
    <row r="40" spans="2:9" ht="20.25" customHeight="1">
      <c r="B40" s="32" t="s">
        <v>131</v>
      </c>
      <c r="C40" s="51">
        <v>98659</v>
      </c>
      <c r="D40" s="39">
        <v>97256</v>
      </c>
      <c r="E40" s="195">
        <f t="shared" ref="E40:E45" si="2">(C40-D40)/D40</f>
        <v>1.4425845192070411E-2</v>
      </c>
      <c r="G40" s="160"/>
      <c r="H40" s="175"/>
      <c r="I40" s="152"/>
    </row>
    <row r="41" spans="2:9" ht="20.25" customHeight="1">
      <c r="B41" s="32" t="s">
        <v>80</v>
      </c>
      <c r="C41" s="51">
        <v>236</v>
      </c>
      <c r="D41" s="39">
        <v>233</v>
      </c>
      <c r="E41" s="195">
        <f t="shared" si="2"/>
        <v>1.2875536480686695E-2</v>
      </c>
      <c r="G41" s="160"/>
      <c r="H41" s="175"/>
      <c r="I41" s="152"/>
    </row>
    <row r="42" spans="2:9" ht="20.25" customHeight="1">
      <c r="B42" s="64" t="s">
        <v>81</v>
      </c>
      <c r="C42" s="51">
        <v>413210</v>
      </c>
      <c r="D42" s="39">
        <v>472094</v>
      </c>
      <c r="E42" s="195">
        <f t="shared" si="2"/>
        <v>-0.12472939711159219</v>
      </c>
      <c r="G42" s="160"/>
      <c r="H42" s="172"/>
      <c r="I42" s="152"/>
    </row>
    <row r="43" spans="2:9" ht="20.25" customHeight="1">
      <c r="B43" s="64" t="s">
        <v>82</v>
      </c>
      <c r="C43" s="51">
        <v>4520</v>
      </c>
      <c r="D43" s="39">
        <v>7092</v>
      </c>
      <c r="E43" s="195">
        <f t="shared" si="2"/>
        <v>-0.36266215454032713</v>
      </c>
      <c r="G43" s="160"/>
      <c r="H43" s="172"/>
      <c r="I43" s="152"/>
    </row>
    <row r="44" spans="2:9" ht="20.25" customHeight="1">
      <c r="B44" s="64" t="s">
        <v>83</v>
      </c>
      <c r="C44" s="51">
        <v>2727</v>
      </c>
      <c r="D44" s="39">
        <v>13259</v>
      </c>
      <c r="E44" s="195">
        <f t="shared" si="2"/>
        <v>-0.79432838072252809</v>
      </c>
      <c r="G44" s="160"/>
      <c r="H44" s="172"/>
      <c r="I44" s="152"/>
    </row>
    <row r="45" spans="2:9" ht="20.25" customHeight="1" thickBot="1">
      <c r="B45" s="32" t="s">
        <v>77</v>
      </c>
      <c r="C45" s="51">
        <v>209485</v>
      </c>
      <c r="D45" s="39">
        <v>201238</v>
      </c>
      <c r="E45" s="195">
        <f t="shared" si="2"/>
        <v>4.0981325594569615E-2</v>
      </c>
      <c r="G45" s="160"/>
      <c r="H45" s="175"/>
      <c r="I45" s="152"/>
    </row>
    <row r="46" spans="2:9" ht="30" customHeight="1" thickBot="1">
      <c r="B46" s="53" t="s">
        <v>84</v>
      </c>
      <c r="C46" s="54">
        <f>SUM(C39:C45)</f>
        <v>974831</v>
      </c>
      <c r="D46" s="55">
        <f>SUM(D39:D45)</f>
        <v>1066780</v>
      </c>
      <c r="E46" s="193">
        <f>(C46-D46)/D46</f>
        <v>-8.6193029490616621E-2</v>
      </c>
      <c r="G46" s="152"/>
      <c r="H46" s="176"/>
      <c r="I46" s="152"/>
    </row>
    <row r="47" spans="2:9" ht="30" customHeight="1" thickBot="1">
      <c r="B47" s="53" t="s">
        <v>85</v>
      </c>
      <c r="C47" s="54">
        <f>C38+C46</f>
        <v>2675017</v>
      </c>
      <c r="D47" s="55">
        <f>D38+D46</f>
        <v>3092942</v>
      </c>
      <c r="E47" s="193">
        <f>(C47-D47)/D47</f>
        <v>-0.13512215877310341</v>
      </c>
      <c r="H47" s="176"/>
      <c r="I47" s="152"/>
    </row>
    <row r="48" spans="2:9" ht="30" customHeight="1" thickBot="1">
      <c r="B48" s="56" t="s">
        <v>86</v>
      </c>
      <c r="C48" s="57">
        <f>C31+C47</f>
        <v>5676230</v>
      </c>
      <c r="D48" s="57">
        <f>D31+D47</f>
        <v>5561345</v>
      </c>
      <c r="E48" s="212">
        <f>(C48-D48)/D48</f>
        <v>2.0657772535241026E-2</v>
      </c>
      <c r="H48" s="176"/>
      <c r="I48" s="152"/>
    </row>
    <row r="49" spans="2:4" ht="15">
      <c r="B49" s="2"/>
      <c r="C49" s="2"/>
      <c r="D49" s="2"/>
    </row>
    <row r="50" spans="2:4" ht="15">
      <c r="B50" s="2"/>
      <c r="C50" s="2"/>
      <c r="D50" s="2"/>
    </row>
  </sheetData>
  <pageMargins left="0.7" right="0.7" top="0.75" bottom="0.75" header="0.3" footer="0.3"/>
  <pageSetup paperSize="9" scale="68" orientation="portrait" horizontalDpi="4294967294" verticalDpi="0" r:id="rId1"/>
</worksheet>
</file>

<file path=xl/worksheets/sheet4.xml><?xml version="1.0" encoding="utf-8"?>
<worksheet xmlns="http://schemas.openxmlformats.org/spreadsheetml/2006/main" xmlns:r="http://schemas.openxmlformats.org/officeDocument/2006/relationships">
  <dimension ref="A1:I45"/>
  <sheetViews>
    <sheetView showGridLines="0" zoomScaleNormal="100" workbookViewId="0">
      <pane ySplit="3" topLeftCell="A4" activePane="bottomLeft" state="frozen"/>
      <selection pane="bottomLeft" activeCell="A4" sqref="A4:XFD4"/>
    </sheetView>
  </sheetViews>
  <sheetFormatPr defaultRowHeight="14.25"/>
  <cols>
    <col min="1" max="1" width="1.625" style="60" customWidth="1"/>
    <col min="2" max="2" width="72" customWidth="1"/>
    <col min="3" max="3" width="17.375" bestFit="1" customWidth="1"/>
    <col min="4" max="4" width="16.125" bestFit="1" customWidth="1"/>
    <col min="5" max="5" width="15.625" customWidth="1"/>
    <col min="8" max="8" width="49.25" customWidth="1"/>
  </cols>
  <sheetData>
    <row r="1" spans="2:9" ht="50.25" customHeight="1" thickBot="1">
      <c r="B1" s="61" t="s">
        <v>136</v>
      </c>
      <c r="C1" s="60"/>
      <c r="D1" s="60"/>
      <c r="E1" s="60"/>
    </row>
    <row r="2" spans="2:9" ht="20.25" customHeight="1" thickBot="1">
      <c r="B2" s="58" t="s">
        <v>108</v>
      </c>
      <c r="C2" s="321" t="s">
        <v>169</v>
      </c>
      <c r="D2" s="321"/>
      <c r="E2" s="322"/>
    </row>
    <row r="3" spans="2:9" ht="20.25" customHeight="1" thickBot="1">
      <c r="B3" s="7" t="s">
        <v>20</v>
      </c>
      <c r="C3" s="66" t="s">
        <v>168</v>
      </c>
      <c r="D3" s="27" t="s">
        <v>133</v>
      </c>
      <c r="E3" s="26" t="s">
        <v>23</v>
      </c>
    </row>
    <row r="4" spans="2:9" ht="25.5" customHeight="1" thickBot="1">
      <c r="B4" s="34" t="s">
        <v>87</v>
      </c>
      <c r="C4" s="52">
        <v>525445</v>
      </c>
      <c r="D4" s="42">
        <v>598298</v>
      </c>
      <c r="E4" s="201">
        <f>(C4-D4)/D4</f>
        <v>-0.12176707928156204</v>
      </c>
      <c r="H4" s="177"/>
      <c r="I4" s="164"/>
    </row>
    <row r="5" spans="2:9" ht="25.5" customHeight="1" thickBot="1">
      <c r="B5" s="34" t="s">
        <v>88</v>
      </c>
      <c r="C5" s="68">
        <f>SUM(C6:C21)</f>
        <v>334290</v>
      </c>
      <c r="D5" s="36">
        <f>SUM(D6:D21)</f>
        <v>244920</v>
      </c>
      <c r="E5" s="201">
        <f t="shared" ref="E5:E43" si="0">(C5-D5)/D5</f>
        <v>0.36489465948064675</v>
      </c>
      <c r="H5" s="177"/>
      <c r="I5" s="170"/>
    </row>
    <row r="6" spans="2:9" ht="15">
      <c r="B6" s="165" t="s">
        <v>171</v>
      </c>
      <c r="C6" s="76">
        <v>256416</v>
      </c>
      <c r="D6" s="41">
        <v>243066</v>
      </c>
      <c r="E6" s="194">
        <f t="shared" si="0"/>
        <v>5.4923354150724496E-2</v>
      </c>
      <c r="H6" s="178"/>
      <c r="I6" s="160"/>
    </row>
    <row r="7" spans="2:9" ht="15">
      <c r="B7" s="166" t="s">
        <v>161</v>
      </c>
      <c r="C7" s="69">
        <v>-222456</v>
      </c>
      <c r="D7" s="40">
        <v>-177868</v>
      </c>
      <c r="E7" s="195">
        <f t="shared" si="0"/>
        <v>0.25068027975802282</v>
      </c>
      <c r="H7" s="178"/>
      <c r="I7" s="169"/>
    </row>
    <row r="8" spans="2:9" ht="15">
      <c r="B8" s="166" t="s">
        <v>162</v>
      </c>
      <c r="C8" s="69">
        <v>220371</v>
      </c>
      <c r="D8" s="40">
        <v>194521</v>
      </c>
      <c r="E8" s="195">
        <f t="shared" si="0"/>
        <v>0.13289053624030311</v>
      </c>
      <c r="H8" s="178"/>
      <c r="I8" s="169"/>
    </row>
    <row r="9" spans="2:9" ht="15">
      <c r="B9" s="166" t="s">
        <v>175</v>
      </c>
      <c r="C9" s="69">
        <v>-35765</v>
      </c>
      <c r="D9" s="40">
        <v>-111</v>
      </c>
      <c r="E9" s="195">
        <f t="shared" si="0"/>
        <v>321.2072072072072</v>
      </c>
      <c r="H9" s="178"/>
      <c r="I9" s="169"/>
    </row>
    <row r="10" spans="2:9" ht="15">
      <c r="B10" s="166" t="s">
        <v>89</v>
      </c>
      <c r="C10" s="69">
        <v>6407</v>
      </c>
      <c r="D10" s="40">
        <v>9244</v>
      </c>
      <c r="E10" s="195">
        <f t="shared" si="0"/>
        <v>-0.30690177412375597</v>
      </c>
      <c r="H10" s="178"/>
      <c r="I10" s="169"/>
    </row>
    <row r="11" spans="2:9" ht="15">
      <c r="B11" s="166" t="s">
        <v>90</v>
      </c>
      <c r="C11" s="69">
        <v>183811</v>
      </c>
      <c r="D11" s="40">
        <v>205185</v>
      </c>
      <c r="E11" s="195">
        <f t="shared" si="0"/>
        <v>-0.10416940809513366</v>
      </c>
      <c r="H11" s="178"/>
      <c r="I11" s="169"/>
    </row>
    <row r="12" spans="2:9" ht="15">
      <c r="B12" s="166" t="s">
        <v>91</v>
      </c>
      <c r="C12" s="69">
        <v>14839</v>
      </c>
      <c r="D12" s="40">
        <v>16173</v>
      </c>
      <c r="E12" s="195">
        <f t="shared" si="0"/>
        <v>-8.2483150930563284E-2</v>
      </c>
      <c r="H12" s="178"/>
      <c r="I12" s="169"/>
    </row>
    <row r="13" spans="2:9" ht="15">
      <c r="B13" s="166" t="s">
        <v>92</v>
      </c>
      <c r="C13" s="69">
        <v>60908</v>
      </c>
      <c r="D13" s="40">
        <v>-106816</v>
      </c>
      <c r="E13" s="195">
        <f t="shared" si="0"/>
        <v>-1.5702142001198323</v>
      </c>
      <c r="H13" s="178"/>
      <c r="I13" s="169"/>
    </row>
    <row r="14" spans="2:9" ht="15">
      <c r="B14" s="167" t="s">
        <v>93</v>
      </c>
      <c r="C14" s="69">
        <v>-104939</v>
      </c>
      <c r="D14" s="40">
        <v>67872</v>
      </c>
      <c r="E14" s="195">
        <f t="shared" si="0"/>
        <v>-2.5461309523809526</v>
      </c>
      <c r="H14" s="179"/>
      <c r="I14" s="169"/>
    </row>
    <row r="15" spans="2:9" ht="15">
      <c r="B15" s="166" t="s">
        <v>94</v>
      </c>
      <c r="C15" s="69">
        <v>6477</v>
      </c>
      <c r="D15" s="40">
        <v>2093</v>
      </c>
      <c r="E15" s="195">
        <f t="shared" si="0"/>
        <v>2.0946010511227904</v>
      </c>
      <c r="H15" s="178"/>
      <c r="I15" s="169"/>
    </row>
    <row r="16" spans="2:9" ht="15">
      <c r="B16" s="166" t="s">
        <v>95</v>
      </c>
      <c r="C16" s="69">
        <v>14404</v>
      </c>
      <c r="D16" s="40">
        <v>-31345</v>
      </c>
      <c r="E16" s="195">
        <f t="shared" si="0"/>
        <v>-1.4595310256819269</v>
      </c>
      <c r="H16" s="178"/>
      <c r="I16" s="169"/>
    </row>
    <row r="17" spans="2:9" ht="15">
      <c r="B17" s="166" t="s">
        <v>156</v>
      </c>
      <c r="C17" s="69">
        <v>-2924</v>
      </c>
      <c r="D17" s="40">
        <v>-2897</v>
      </c>
      <c r="E17" s="195">
        <f t="shared" si="0"/>
        <v>9.3199861926130476E-3</v>
      </c>
      <c r="H17" s="178"/>
      <c r="I17" s="169"/>
    </row>
    <row r="18" spans="2:9" ht="15">
      <c r="B18" s="166" t="s">
        <v>96</v>
      </c>
      <c r="C18" s="69">
        <v>16294</v>
      </c>
      <c r="D18" s="40">
        <v>-111076</v>
      </c>
      <c r="E18" s="195">
        <f t="shared" si="0"/>
        <v>-1.1466923547841117</v>
      </c>
      <c r="H18" s="178"/>
      <c r="I18" s="169"/>
    </row>
    <row r="19" spans="2:9" ht="15">
      <c r="B19" s="166" t="s">
        <v>19</v>
      </c>
      <c r="C19" s="69">
        <v>67376</v>
      </c>
      <c r="D19" s="273">
        <v>97349</v>
      </c>
      <c r="E19" s="195">
        <f t="shared" si="0"/>
        <v>-0.30789222282714768</v>
      </c>
      <c r="H19" s="178"/>
      <c r="I19" s="169"/>
    </row>
    <row r="20" spans="2:9" ht="15" customHeight="1">
      <c r="B20" s="167" t="s">
        <v>139</v>
      </c>
      <c r="C20" s="69">
        <v>-158859</v>
      </c>
      <c r="D20" s="40">
        <v>-164008</v>
      </c>
      <c r="E20" s="195">
        <f t="shared" si="0"/>
        <v>-3.1394810009267839E-2</v>
      </c>
      <c r="H20" s="179"/>
      <c r="I20" s="169"/>
    </row>
    <row r="21" spans="2:9" ht="15.75" thickBot="1">
      <c r="B21" s="168" t="s">
        <v>97</v>
      </c>
      <c r="C21" s="77">
        <v>11930</v>
      </c>
      <c r="D21" s="40">
        <v>3538</v>
      </c>
      <c r="E21" s="196">
        <f t="shared" si="0"/>
        <v>2.3719615602035047</v>
      </c>
      <c r="H21" s="178"/>
      <c r="I21" s="169"/>
    </row>
    <row r="22" spans="2:9" ht="25.5" customHeight="1" thickBot="1">
      <c r="B22" s="34" t="s">
        <v>154</v>
      </c>
      <c r="C22" s="68">
        <f>C4+C5</f>
        <v>859735</v>
      </c>
      <c r="D22" s="36">
        <f>D4+D5</f>
        <v>843218</v>
      </c>
      <c r="E22" s="201">
        <f t="shared" si="0"/>
        <v>1.9588054334703481E-2</v>
      </c>
      <c r="H22" s="177"/>
      <c r="I22" s="170"/>
    </row>
    <row r="23" spans="2:9" ht="15">
      <c r="B23" s="25" t="s">
        <v>98</v>
      </c>
      <c r="C23" s="76">
        <v>-67486</v>
      </c>
      <c r="D23" s="41">
        <v>-78733</v>
      </c>
      <c r="E23" s="194">
        <f t="shared" si="0"/>
        <v>-0.14284988505455146</v>
      </c>
      <c r="H23" s="180"/>
      <c r="I23" s="169"/>
    </row>
    <row r="24" spans="2:9" ht="15.75" thickBot="1">
      <c r="B24" s="75" t="s">
        <v>99</v>
      </c>
      <c r="C24" s="77">
        <v>10410</v>
      </c>
      <c r="D24" s="78">
        <v>16882</v>
      </c>
      <c r="E24" s="196">
        <f t="shared" si="0"/>
        <v>-0.38336689965643883</v>
      </c>
      <c r="H24" s="180"/>
      <c r="I24" s="169"/>
    </row>
    <row r="25" spans="2:9" ht="25.5" customHeight="1" thickBot="1">
      <c r="B25" s="79" t="s">
        <v>100</v>
      </c>
      <c r="C25" s="80">
        <f>C22+C23+C24</f>
        <v>802659</v>
      </c>
      <c r="D25" s="81">
        <f>D22+D23+D24</f>
        <v>781367</v>
      </c>
      <c r="E25" s="197">
        <f t="shared" si="0"/>
        <v>2.7249679088059774E-2</v>
      </c>
      <c r="H25" s="177"/>
      <c r="I25" s="170"/>
    </row>
    <row r="26" spans="2:9" ht="15">
      <c r="B26" s="25" t="s">
        <v>101</v>
      </c>
      <c r="C26" s="76">
        <v>-60845</v>
      </c>
      <c r="D26" s="41">
        <v>-54937</v>
      </c>
      <c r="E26" s="194">
        <f t="shared" si="0"/>
        <v>0.10754136556419171</v>
      </c>
      <c r="H26" s="180"/>
      <c r="I26" s="169"/>
    </row>
    <row r="27" spans="2:9" ht="15">
      <c r="B27" s="24" t="s">
        <v>102</v>
      </c>
      <c r="C27" s="69">
        <v>-62041</v>
      </c>
      <c r="D27" s="40">
        <v>-36240</v>
      </c>
      <c r="E27" s="195">
        <f t="shared" si="0"/>
        <v>0.71194812362030901</v>
      </c>
      <c r="H27" s="180"/>
      <c r="I27" s="169"/>
    </row>
    <row r="28" spans="2:9" ht="15">
      <c r="B28" s="24" t="s">
        <v>103</v>
      </c>
      <c r="C28" s="69">
        <v>-64266</v>
      </c>
      <c r="D28" s="40">
        <v>-45711</v>
      </c>
      <c r="E28" s="195">
        <f t="shared" si="0"/>
        <v>0.4059198004856599</v>
      </c>
      <c r="H28" s="180"/>
      <c r="I28" s="169"/>
    </row>
    <row r="29" spans="2:9" ht="15">
      <c r="B29" s="24" t="s">
        <v>163</v>
      </c>
      <c r="C29" s="69">
        <v>48736</v>
      </c>
      <c r="D29" s="40">
        <v>0</v>
      </c>
      <c r="E29" s="213" t="s">
        <v>10</v>
      </c>
      <c r="H29" s="180"/>
      <c r="I29" s="169"/>
    </row>
    <row r="30" spans="2:9" ht="15">
      <c r="B30" s="24" t="s">
        <v>104</v>
      </c>
      <c r="C30" s="69">
        <v>2064</v>
      </c>
      <c r="D30" s="40">
        <v>751</v>
      </c>
      <c r="E30" s="195">
        <f t="shared" si="0"/>
        <v>1.7483355525965381</v>
      </c>
      <c r="H30" s="180"/>
      <c r="I30" s="169"/>
    </row>
    <row r="31" spans="2:9" ht="15">
      <c r="B31" s="32" t="s">
        <v>105</v>
      </c>
      <c r="C31" s="275">
        <v>0</v>
      </c>
      <c r="D31" s="40">
        <v>-1100</v>
      </c>
      <c r="E31" s="195">
        <f t="shared" si="0"/>
        <v>-1</v>
      </c>
      <c r="H31" s="175"/>
      <c r="I31" s="169"/>
    </row>
    <row r="32" spans="2:9" ht="15">
      <c r="B32" s="32" t="s">
        <v>106</v>
      </c>
      <c r="C32" s="275">
        <v>0</v>
      </c>
      <c r="D32" s="40">
        <v>1100</v>
      </c>
      <c r="E32" s="195">
        <f t="shared" si="0"/>
        <v>-1</v>
      </c>
      <c r="H32" s="175"/>
      <c r="I32" s="169"/>
    </row>
    <row r="33" spans="2:9" ht="15.75" thickBot="1">
      <c r="B33" s="32" t="s">
        <v>176</v>
      </c>
      <c r="C33" s="77">
        <v>2515</v>
      </c>
      <c r="D33" s="40">
        <v>2706</v>
      </c>
      <c r="E33" s="195">
        <f t="shared" si="0"/>
        <v>-7.0583887657058392E-2</v>
      </c>
      <c r="H33" s="175"/>
      <c r="I33" s="169"/>
    </row>
    <row r="34" spans="2:9" ht="25.5" customHeight="1" thickBot="1">
      <c r="B34" s="79" t="s">
        <v>107</v>
      </c>
      <c r="C34" s="80">
        <f>SUM(C26:C33)</f>
        <v>-133837</v>
      </c>
      <c r="D34" s="81">
        <f>SUM(D26:D33)</f>
        <v>-133431</v>
      </c>
      <c r="E34" s="197">
        <f t="shared" si="0"/>
        <v>3.0427711701178886E-3</v>
      </c>
      <c r="H34" s="177"/>
      <c r="I34" s="170"/>
    </row>
    <row r="35" spans="2:9" ht="15">
      <c r="B35" s="24" t="s">
        <v>109</v>
      </c>
      <c r="C35" s="69">
        <v>-431117</v>
      </c>
      <c r="D35" s="40">
        <v>-453324</v>
      </c>
      <c r="E35" s="214">
        <f t="shared" si="0"/>
        <v>-4.8987037968428765E-2</v>
      </c>
      <c r="H35" s="180"/>
      <c r="I35" s="169"/>
    </row>
    <row r="36" spans="2:9" ht="15">
      <c r="B36" s="24" t="s">
        <v>110</v>
      </c>
      <c r="C36" s="69">
        <v>-330</v>
      </c>
      <c r="D36" s="40">
        <v>-335</v>
      </c>
      <c r="E36" s="214">
        <f t="shared" si="0"/>
        <v>-1.4925373134328358E-2</v>
      </c>
      <c r="H36" s="180"/>
      <c r="I36" s="169"/>
    </row>
    <row r="37" spans="2:9" ht="15">
      <c r="B37" s="24" t="s">
        <v>177</v>
      </c>
      <c r="C37" s="69">
        <v>-165017</v>
      </c>
      <c r="D37" s="40">
        <v>-199617</v>
      </c>
      <c r="E37" s="214">
        <f t="shared" si="0"/>
        <v>-0.17333193064718938</v>
      </c>
      <c r="H37" s="180"/>
      <c r="I37" s="169"/>
    </row>
    <row r="38" spans="2:9" ht="15.75" thickBot="1">
      <c r="B38" s="75" t="s">
        <v>111</v>
      </c>
      <c r="C38" s="275">
        <v>0</v>
      </c>
      <c r="D38" s="40">
        <v>-71</v>
      </c>
      <c r="E38" s="214">
        <f t="shared" si="0"/>
        <v>-1</v>
      </c>
      <c r="H38" s="180"/>
      <c r="I38" s="169"/>
    </row>
    <row r="39" spans="2:9" ht="25.5" customHeight="1" thickBot="1">
      <c r="B39" s="79" t="s">
        <v>155</v>
      </c>
      <c r="C39" s="80">
        <f>SUM(C35:C38)</f>
        <v>-596464</v>
      </c>
      <c r="D39" s="81">
        <f>SUM(D35:D38)</f>
        <v>-653347</v>
      </c>
      <c r="E39" s="197">
        <f t="shared" si="0"/>
        <v>-8.7063995089898635E-2</v>
      </c>
      <c r="H39" s="177"/>
      <c r="I39" s="170"/>
    </row>
    <row r="40" spans="2:9" ht="25.5" customHeight="1" thickBot="1">
      <c r="B40" s="34" t="s">
        <v>112</v>
      </c>
      <c r="C40" s="68">
        <f>C25+C34+C39</f>
        <v>72358</v>
      </c>
      <c r="D40" s="36">
        <f>D25+D34+D39</f>
        <v>-5411</v>
      </c>
      <c r="E40" s="201">
        <f t="shared" si="0"/>
        <v>-14.372389576788024</v>
      </c>
      <c r="H40" s="177"/>
      <c r="I40" s="170"/>
    </row>
    <row r="41" spans="2:9" ht="25.5" customHeight="1">
      <c r="B41" s="33" t="s">
        <v>113</v>
      </c>
      <c r="C41" s="67">
        <v>270354</v>
      </c>
      <c r="D41" s="37">
        <v>277534</v>
      </c>
      <c r="E41" s="215">
        <f t="shared" si="0"/>
        <v>-2.5870704129944438E-2</v>
      </c>
      <c r="H41" s="177"/>
      <c r="I41" s="164"/>
    </row>
    <row r="42" spans="2:9" ht="25.5" customHeight="1" thickBot="1">
      <c r="B42" s="5" t="s">
        <v>114</v>
      </c>
      <c r="C42" s="77">
        <v>-461</v>
      </c>
      <c r="D42" s="78">
        <v>-1769</v>
      </c>
      <c r="E42" s="196">
        <f t="shared" si="0"/>
        <v>-0.73940079140757486</v>
      </c>
      <c r="H42" s="181"/>
      <c r="I42" s="169"/>
    </row>
    <row r="43" spans="2:9" ht="25.5" customHeight="1" thickBot="1">
      <c r="B43" s="34" t="s">
        <v>115</v>
      </c>
      <c r="C43" s="52">
        <f>C41+C40+C42</f>
        <v>342251</v>
      </c>
      <c r="D43" s="42">
        <f>D41+D40+D42</f>
        <v>270354</v>
      </c>
      <c r="E43" s="201">
        <f t="shared" si="0"/>
        <v>0.26593651286831338</v>
      </c>
      <c r="H43" s="177"/>
      <c r="I43" s="164"/>
    </row>
    <row r="45" spans="2:9" ht="15">
      <c r="B45" s="308" t="s">
        <v>178</v>
      </c>
    </row>
  </sheetData>
  <mergeCells count="1">
    <mergeCell ref="C2:E2"/>
  </mergeCells>
  <pageMargins left="0.7" right="0.7" top="0.75" bottom="0.75" header="0.3" footer="0.3"/>
  <pageSetup paperSize="9" scale="58" orientation="portrait" horizontalDpi="4294967294" verticalDpi="0" r:id="rId1"/>
</worksheet>
</file>

<file path=xl/worksheets/sheet5.xml><?xml version="1.0" encoding="utf-8"?>
<worksheet xmlns="http://schemas.openxmlformats.org/spreadsheetml/2006/main" xmlns:r="http://schemas.openxmlformats.org/officeDocument/2006/relationships">
  <dimension ref="A1:Q26"/>
  <sheetViews>
    <sheetView showGridLines="0"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3" width="12.625" customWidth="1"/>
    <col min="4" max="4" width="1.625" customWidth="1"/>
    <col min="5" max="5" width="12.625" customWidth="1"/>
    <col min="6" max="6" width="1.875" customWidth="1"/>
    <col min="7" max="8" width="12.625" customWidth="1"/>
    <col min="9" max="9" width="1.625" customWidth="1"/>
    <col min="10" max="10" width="12.625" customWidth="1"/>
    <col min="11" max="11" width="2" customWidth="1"/>
    <col min="12" max="12" width="12.625" customWidth="1"/>
  </cols>
  <sheetData>
    <row r="1" spans="1:16" ht="50.25" customHeight="1" thickBot="1">
      <c r="A1" s="2"/>
      <c r="B1" s="61" t="s">
        <v>136</v>
      </c>
      <c r="C1" s="191"/>
      <c r="D1" s="191"/>
      <c r="E1" s="191"/>
      <c r="F1" s="191"/>
      <c r="G1" s="191"/>
      <c r="H1" s="191"/>
      <c r="I1" s="191"/>
      <c r="J1" s="191"/>
      <c r="K1" s="191"/>
      <c r="L1" s="191"/>
    </row>
    <row r="2" spans="1:16" ht="20.25" customHeight="1" thickBot="1">
      <c r="A2" s="2"/>
      <c r="B2" s="328" t="s">
        <v>43</v>
      </c>
      <c r="C2" s="320" t="s">
        <v>179</v>
      </c>
      <c r="D2" s="321"/>
      <c r="E2" s="321"/>
      <c r="F2" s="321"/>
      <c r="G2" s="322"/>
      <c r="H2" s="320" t="s">
        <v>180</v>
      </c>
      <c r="I2" s="321"/>
      <c r="J2" s="321"/>
      <c r="K2" s="321"/>
      <c r="L2" s="322"/>
    </row>
    <row r="3" spans="1:16" ht="20.25" customHeight="1" thickBot="1">
      <c r="A3" s="2"/>
      <c r="B3" s="329"/>
      <c r="C3" s="28">
        <v>2013</v>
      </c>
      <c r="D3" s="182"/>
      <c r="E3" s="16">
        <v>2012</v>
      </c>
      <c r="F3" s="16"/>
      <c r="G3" s="17" t="s">
        <v>23</v>
      </c>
      <c r="H3" s="29">
        <v>2013</v>
      </c>
      <c r="I3" s="182"/>
      <c r="J3" s="16">
        <v>2012</v>
      </c>
      <c r="K3" s="16"/>
      <c r="L3" s="17" t="s">
        <v>23</v>
      </c>
    </row>
    <row r="4" spans="1:16" ht="30" customHeight="1" thickBot="1">
      <c r="A4" s="2"/>
      <c r="B4" s="4" t="s">
        <v>140</v>
      </c>
      <c r="C4" s="43">
        <f>SUM(C5:C6)</f>
        <v>3535045</v>
      </c>
      <c r="D4" s="183"/>
      <c r="E4" s="44">
        <f>SUM(E5:E6)</f>
        <v>3566144</v>
      </c>
      <c r="F4" s="44"/>
      <c r="G4" s="216">
        <f>(C4-E4)/E4</f>
        <v>-8.7206237325245413E-3</v>
      </c>
      <c r="H4" s="43">
        <f>SUM(H5:H6)</f>
        <v>3535045</v>
      </c>
      <c r="I4" s="183"/>
      <c r="J4" s="44">
        <f>SUM(J5:J6)</f>
        <v>3566144</v>
      </c>
      <c r="K4" s="44"/>
      <c r="L4" s="216">
        <f>(H4-J4)/J4</f>
        <v>-8.7206237325245413E-3</v>
      </c>
      <c r="O4" s="174"/>
      <c r="P4" s="150"/>
    </row>
    <row r="5" spans="1:16" ht="20.25" customHeight="1">
      <c r="A5" s="2"/>
      <c r="B5" s="3" t="s">
        <v>116</v>
      </c>
      <c r="C5" s="45">
        <v>2685422</v>
      </c>
      <c r="D5" s="184"/>
      <c r="E5" s="46">
        <v>2761248</v>
      </c>
      <c r="F5" s="46"/>
      <c r="G5" s="217">
        <f t="shared" ref="G5:G18" si="0">(C5-E5)/E5</f>
        <v>-2.7460771361355444E-2</v>
      </c>
      <c r="H5" s="45">
        <v>2685422</v>
      </c>
      <c r="I5" s="184"/>
      <c r="J5" s="46">
        <v>2761248</v>
      </c>
      <c r="K5" s="46"/>
      <c r="L5" s="217">
        <f t="shared" ref="L5:L10" si="1">(H5-J5)/J5</f>
        <v>-2.7460771361355444E-2</v>
      </c>
      <c r="O5" s="181"/>
      <c r="P5" s="150"/>
    </row>
    <row r="6" spans="1:16" ht="20.25" customHeight="1" thickBot="1">
      <c r="A6" s="2"/>
      <c r="B6" s="5" t="s">
        <v>117</v>
      </c>
      <c r="C6" s="47">
        <v>849623</v>
      </c>
      <c r="D6" s="185"/>
      <c r="E6" s="48">
        <v>804896</v>
      </c>
      <c r="F6" s="48"/>
      <c r="G6" s="218">
        <f t="shared" si="0"/>
        <v>5.5568669741183956E-2</v>
      </c>
      <c r="H6" s="47">
        <v>849623</v>
      </c>
      <c r="I6" s="185"/>
      <c r="J6" s="48">
        <v>804896</v>
      </c>
      <c r="K6" s="48"/>
      <c r="L6" s="218">
        <f t="shared" si="1"/>
        <v>5.5568669741183956E-2</v>
      </c>
      <c r="O6" s="181"/>
    </row>
    <row r="7" spans="1:16" ht="20.25" customHeight="1" thickBot="1">
      <c r="A7" s="2"/>
      <c r="B7" s="7" t="s">
        <v>151</v>
      </c>
      <c r="C7" s="309">
        <v>667589</v>
      </c>
      <c r="D7" s="278"/>
      <c r="E7" s="310">
        <v>427200</v>
      </c>
      <c r="F7" s="279"/>
      <c r="G7" s="219">
        <f t="shared" si="0"/>
        <v>0.56270833333333337</v>
      </c>
      <c r="H7" s="309">
        <v>667589</v>
      </c>
      <c r="I7" s="185"/>
      <c r="J7" s="310">
        <v>427200</v>
      </c>
      <c r="K7" s="48"/>
      <c r="L7" s="218">
        <f t="shared" si="1"/>
        <v>0.56270833333333337</v>
      </c>
      <c r="O7" s="181"/>
    </row>
    <row r="8" spans="1:16" ht="30" customHeight="1" thickBot="1">
      <c r="A8" s="2"/>
      <c r="B8" s="6" t="s">
        <v>122</v>
      </c>
      <c r="C8" s="43">
        <f>SUM(C9:C10)</f>
        <v>3521584</v>
      </c>
      <c r="D8" s="186"/>
      <c r="E8" s="49">
        <v>3526068</v>
      </c>
      <c r="F8" s="49"/>
      <c r="G8" s="216">
        <f>(C8-E8)/E8</f>
        <v>-1.2716714481966881E-3</v>
      </c>
      <c r="H8" s="43">
        <f>SUM(H9:H10)</f>
        <v>3536754</v>
      </c>
      <c r="I8" s="186"/>
      <c r="J8" s="49">
        <f>SUM(J9:J10)</f>
        <v>3537603</v>
      </c>
      <c r="K8" s="49"/>
      <c r="L8" s="219">
        <f t="shared" si="1"/>
        <v>-2.3999301221759481E-4</v>
      </c>
      <c r="O8" s="150"/>
    </row>
    <row r="9" spans="1:16" ht="20.25" customHeight="1">
      <c r="A9" s="2"/>
      <c r="B9" s="3" t="s">
        <v>116</v>
      </c>
      <c r="C9" s="45">
        <v>2682728</v>
      </c>
      <c r="D9" s="184"/>
      <c r="E9" s="46">
        <v>2742889</v>
      </c>
      <c r="F9" s="46"/>
      <c r="G9" s="217">
        <f>(C9-E9)/E9</f>
        <v>-2.1933443168863195E-2</v>
      </c>
      <c r="H9" s="45">
        <v>2716510</v>
      </c>
      <c r="I9" s="184"/>
      <c r="J9" s="46">
        <v>2763276</v>
      </c>
      <c r="K9" s="46"/>
      <c r="L9" s="217">
        <f>(H9-J9)/J9</f>
        <v>-1.6924114710220768E-2</v>
      </c>
      <c r="O9" s="181"/>
    </row>
    <row r="10" spans="1:16" ht="20.25" customHeight="1" thickBot="1">
      <c r="A10" s="2"/>
      <c r="B10" s="5" t="s">
        <v>117</v>
      </c>
      <c r="C10" s="47">
        <v>838856</v>
      </c>
      <c r="D10" s="185"/>
      <c r="E10" s="48">
        <v>783180</v>
      </c>
      <c r="F10" s="48"/>
      <c r="G10" s="218">
        <f t="shared" si="0"/>
        <v>7.1089660103679869E-2</v>
      </c>
      <c r="H10" s="47">
        <v>820244</v>
      </c>
      <c r="I10" s="185"/>
      <c r="J10" s="48">
        <v>774327</v>
      </c>
      <c r="K10" s="48"/>
      <c r="L10" s="218">
        <f t="shared" si="1"/>
        <v>5.9299236627419684E-2</v>
      </c>
      <c r="O10" s="181"/>
    </row>
    <row r="11" spans="1:16" ht="30" customHeight="1" thickBot="1">
      <c r="A11" s="2"/>
      <c r="B11" s="7" t="s">
        <v>126</v>
      </c>
      <c r="C11" s="8">
        <v>9.5000000000000001E-2</v>
      </c>
      <c r="D11" s="187"/>
      <c r="E11" s="9">
        <v>8.5999999999999993E-2</v>
      </c>
      <c r="F11" s="9"/>
      <c r="G11" s="292" t="s">
        <v>181</v>
      </c>
      <c r="H11" s="8">
        <v>9.5000000000000001E-2</v>
      </c>
      <c r="I11" s="187"/>
      <c r="J11" s="9">
        <v>8.5999999999999993E-2</v>
      </c>
      <c r="K11" s="9"/>
      <c r="L11" s="292" t="s">
        <v>181</v>
      </c>
      <c r="O11" s="150"/>
    </row>
    <row r="12" spans="1:16" ht="20.25" customHeight="1">
      <c r="A12" s="2"/>
      <c r="B12" s="3" t="s">
        <v>118</v>
      </c>
      <c r="C12" s="10">
        <v>9.6000000000000002E-2</v>
      </c>
      <c r="D12" s="188"/>
      <c r="E12" s="11">
        <v>0.09</v>
      </c>
      <c r="F12" s="11"/>
      <c r="G12" s="311" t="s">
        <v>182</v>
      </c>
      <c r="H12" s="10">
        <v>9.6000000000000002E-2</v>
      </c>
      <c r="I12" s="188"/>
      <c r="J12" s="11">
        <v>0.09</v>
      </c>
      <c r="K12" s="11"/>
      <c r="L12" s="311" t="s">
        <v>182</v>
      </c>
      <c r="O12" s="181"/>
    </row>
    <row r="13" spans="1:16" ht="20.25" customHeight="1" thickBot="1">
      <c r="A13" s="2"/>
      <c r="B13" s="5" t="s">
        <v>119</v>
      </c>
      <c r="C13" s="12">
        <v>9.5000000000000001E-2</v>
      </c>
      <c r="D13" s="189"/>
      <c r="E13" s="13">
        <v>7.0999999999999994E-2</v>
      </c>
      <c r="F13" s="13"/>
      <c r="G13" s="14" t="s">
        <v>183</v>
      </c>
      <c r="H13" s="12">
        <v>9.5000000000000001E-2</v>
      </c>
      <c r="I13" s="189"/>
      <c r="J13" s="13">
        <v>7.0999999999999994E-2</v>
      </c>
      <c r="K13" s="13"/>
      <c r="L13" s="14" t="s">
        <v>183</v>
      </c>
      <c r="O13" s="181"/>
    </row>
    <row r="14" spans="1:16" ht="30" customHeight="1" thickBot="1">
      <c r="A14" s="2"/>
      <c r="B14" s="7" t="s">
        <v>143</v>
      </c>
      <c r="C14" s="220">
        <v>41.2</v>
      </c>
      <c r="D14" s="221"/>
      <c r="E14" s="222">
        <v>40.4</v>
      </c>
      <c r="F14" s="222"/>
      <c r="G14" s="216">
        <f t="shared" si="0"/>
        <v>1.980198019801991E-2</v>
      </c>
      <c r="H14" s="220">
        <v>40.5</v>
      </c>
      <c r="I14" s="221"/>
      <c r="J14" s="222">
        <v>39.299999999999997</v>
      </c>
      <c r="K14" s="222"/>
      <c r="L14" s="216">
        <f t="shared" ref="L14:L18" si="2">(H14-J14)/J14</f>
        <v>3.0534351145038243E-2</v>
      </c>
      <c r="O14" s="150"/>
    </row>
    <row r="15" spans="1:16" ht="20.25" customHeight="1">
      <c r="A15" s="2"/>
      <c r="B15" s="3" t="s">
        <v>120</v>
      </c>
      <c r="C15" s="224">
        <v>49.8</v>
      </c>
      <c r="D15" s="225"/>
      <c r="E15" s="226">
        <v>48.2</v>
      </c>
      <c r="F15" s="269"/>
      <c r="G15" s="223">
        <f t="shared" si="0"/>
        <v>3.3195020746887849E-2</v>
      </c>
      <c r="H15" s="224">
        <v>48.9</v>
      </c>
      <c r="I15" s="225"/>
      <c r="J15" s="226">
        <v>46.6</v>
      </c>
      <c r="K15" s="226"/>
      <c r="L15" s="227">
        <f>(H15-J15)/J15</f>
        <v>4.9356223175965601E-2</v>
      </c>
      <c r="O15" s="181"/>
    </row>
    <row r="16" spans="1:16" ht="20.25" customHeight="1" thickBot="1">
      <c r="A16" s="2"/>
      <c r="B16" s="5" t="s">
        <v>121</v>
      </c>
      <c r="C16" s="270">
        <v>13.5</v>
      </c>
      <c r="D16" s="190"/>
      <c r="E16" s="15">
        <v>13.4</v>
      </c>
      <c r="F16" s="15"/>
      <c r="G16" s="228">
        <f t="shared" si="0"/>
        <v>7.4626865671641521E-3</v>
      </c>
      <c r="H16" s="270">
        <v>13.1</v>
      </c>
      <c r="I16" s="190"/>
      <c r="J16" s="15">
        <v>13.4</v>
      </c>
      <c r="K16" s="15"/>
      <c r="L16" s="218">
        <f t="shared" si="2"/>
        <v>-2.2388059701492588E-2</v>
      </c>
      <c r="O16" s="181"/>
    </row>
    <row r="17" spans="1:17" ht="30" customHeight="1" thickBot="1">
      <c r="A17" s="2"/>
      <c r="B17" s="7" t="s">
        <v>141</v>
      </c>
      <c r="C17" s="280">
        <v>131626</v>
      </c>
      <c r="D17" s="281" t="s">
        <v>144</v>
      </c>
      <c r="E17" s="282">
        <v>144887</v>
      </c>
      <c r="F17" s="283" t="s">
        <v>128</v>
      </c>
      <c r="G17" s="219">
        <f>(C17-E17)/E17</f>
        <v>-9.1526499962039376E-2</v>
      </c>
      <c r="H17" s="280">
        <v>131626</v>
      </c>
      <c r="I17" s="281" t="s">
        <v>144</v>
      </c>
      <c r="J17" s="282">
        <v>144887</v>
      </c>
      <c r="K17" s="283" t="s">
        <v>128</v>
      </c>
      <c r="L17" s="219">
        <f>(H17-J17)/J17</f>
        <v>-9.1526499962039376E-2</v>
      </c>
      <c r="O17" s="20"/>
      <c r="P17" s="18"/>
      <c r="Q17" s="19"/>
    </row>
    <row r="18" spans="1:17" ht="30" customHeight="1" thickBot="1">
      <c r="A18" s="2"/>
      <c r="B18" s="7" t="s">
        <v>142</v>
      </c>
      <c r="C18" s="280">
        <v>234625</v>
      </c>
      <c r="D18" s="284"/>
      <c r="E18" s="282">
        <v>150199</v>
      </c>
      <c r="F18" s="285"/>
      <c r="G18" s="219">
        <f t="shared" si="0"/>
        <v>0.56209428824426266</v>
      </c>
      <c r="H18" s="280">
        <v>234625</v>
      </c>
      <c r="I18" s="284"/>
      <c r="J18" s="282">
        <v>150199</v>
      </c>
      <c r="K18" s="285"/>
      <c r="L18" s="219">
        <f t="shared" si="2"/>
        <v>0.56209428824426266</v>
      </c>
      <c r="O18" s="20"/>
      <c r="P18" s="18"/>
      <c r="Q18" s="19"/>
    </row>
    <row r="19" spans="1:17" ht="15" customHeight="1">
      <c r="A19" s="2"/>
      <c r="B19" s="2"/>
      <c r="C19" s="2"/>
      <c r="D19" s="2"/>
      <c r="E19" s="171"/>
      <c r="F19" s="171"/>
      <c r="G19" s="171"/>
      <c r="H19" s="2"/>
      <c r="I19" s="2"/>
      <c r="J19" s="2"/>
      <c r="K19" s="2"/>
      <c r="L19" s="171"/>
      <c r="P19" s="18"/>
      <c r="Q19" s="19"/>
    </row>
    <row r="20" spans="1:17" ht="30" customHeight="1">
      <c r="A20" s="2"/>
      <c r="B20" s="327" t="s">
        <v>123</v>
      </c>
      <c r="C20" s="327"/>
      <c r="D20" s="327"/>
      <c r="E20" s="327"/>
      <c r="F20" s="327"/>
      <c r="G20" s="327"/>
      <c r="H20" s="327"/>
      <c r="I20" s="327"/>
      <c r="J20" s="327"/>
      <c r="K20" s="327"/>
      <c r="L20" s="327"/>
    </row>
    <row r="21" spans="1:17" ht="42.75" customHeight="1">
      <c r="A21" s="2"/>
      <c r="B21" s="330" t="s">
        <v>124</v>
      </c>
      <c r="C21" s="330"/>
      <c r="D21" s="330"/>
      <c r="E21" s="330"/>
      <c r="F21" s="330"/>
      <c r="G21" s="330"/>
      <c r="H21" s="330"/>
      <c r="I21" s="330"/>
      <c r="J21" s="330"/>
      <c r="K21" s="330"/>
      <c r="L21" s="330"/>
    </row>
    <row r="22" spans="1:17" ht="30" customHeight="1">
      <c r="A22" s="2"/>
      <c r="B22" s="330" t="s">
        <v>125</v>
      </c>
      <c r="C22" s="330"/>
      <c r="D22" s="330"/>
      <c r="E22" s="330"/>
      <c r="F22" s="330"/>
      <c r="G22" s="330"/>
      <c r="H22" s="330"/>
      <c r="I22" s="330"/>
      <c r="J22" s="330"/>
      <c r="K22" s="330"/>
      <c r="L22" s="330"/>
    </row>
    <row r="23" spans="1:17" ht="24.75" customHeight="1">
      <c r="A23" s="2"/>
      <c r="B23" s="326" t="s">
        <v>184</v>
      </c>
      <c r="C23" s="326"/>
      <c r="D23" s="326"/>
      <c r="E23" s="326"/>
      <c r="F23" s="326"/>
      <c r="G23" s="326"/>
      <c r="H23" s="326"/>
      <c r="I23" s="326"/>
      <c r="J23" s="326"/>
      <c r="K23" s="326"/>
      <c r="L23" s="326"/>
    </row>
    <row r="24" spans="1:17" ht="21" customHeight="1">
      <c r="B24" s="326" t="s">
        <v>185</v>
      </c>
      <c r="C24" s="326"/>
      <c r="D24" s="326"/>
      <c r="E24" s="326"/>
      <c r="F24" s="326"/>
      <c r="G24" s="326"/>
      <c r="H24" s="326"/>
      <c r="I24" s="326"/>
      <c r="J24" s="326"/>
      <c r="K24" s="326"/>
      <c r="L24" s="326"/>
      <c r="M24" s="192"/>
      <c r="N24" s="192"/>
    </row>
    <row r="26" spans="1:17">
      <c r="B26" s="326"/>
      <c r="C26" s="326"/>
      <c r="D26" s="326"/>
      <c r="E26" s="326"/>
      <c r="F26" s="326"/>
      <c r="G26" s="326"/>
      <c r="H26" s="326"/>
      <c r="I26" s="326"/>
      <c r="J26" s="326"/>
      <c r="K26" s="326"/>
      <c r="L26" s="326"/>
    </row>
  </sheetData>
  <mergeCells count="9">
    <mergeCell ref="B26:L26"/>
    <mergeCell ref="B24:L24"/>
    <mergeCell ref="C2:G2"/>
    <mergeCell ref="H2:L2"/>
    <mergeCell ref="B20:L20"/>
    <mergeCell ref="B23:L23"/>
    <mergeCell ref="B2:B3"/>
    <mergeCell ref="B21:L21"/>
    <mergeCell ref="B22:L22"/>
  </mergeCells>
  <pageMargins left="0.7" right="0.7" top="0.75" bottom="0.75" header="0.3" footer="0.3"/>
  <pageSetup paperSize="9" scale="58" orientation="portrait" horizontalDpi="4294967294" verticalDpi="0" r:id="rId1"/>
  <colBreaks count="1" manualBreakCount="1">
    <brk id="12" max="1048575" man="1"/>
  </colBreaks>
  <ignoredErrors>
    <ignoredError sqref="K17 I17 F17 D17" numberStoredAsText="1"/>
    <ignoredError sqref="E4 C4 C8 J8 H8 H4 J4" formulaRange="1"/>
  </ignoredErrors>
</worksheet>
</file>

<file path=xl/worksheets/sheet6.xml><?xml version="1.0" encoding="utf-8"?>
<worksheet xmlns="http://schemas.openxmlformats.org/spreadsheetml/2006/main" xmlns:r="http://schemas.openxmlformats.org/officeDocument/2006/relationships">
  <dimension ref="B1:L66"/>
  <sheetViews>
    <sheetView showGridLines="0" zoomScaleNormal="100" workbookViewId="0">
      <pane ySplit="3" topLeftCell="A4" activePane="bottomLeft" state="frozen"/>
      <selection pane="bottomLeft" activeCell="A4" sqref="A4:XFD4"/>
    </sheetView>
  </sheetViews>
  <sheetFormatPr defaultRowHeight="14.25"/>
  <cols>
    <col min="1" max="1" width="1.625" customWidth="1"/>
    <col min="2" max="2" width="30.75" customWidth="1"/>
    <col min="3" max="8" width="12.625" customWidth="1"/>
    <col min="11" max="11" width="9" customWidth="1"/>
  </cols>
  <sheetData>
    <row r="1" spans="2:11" ht="50.25" customHeight="1" thickBot="1">
      <c r="B1" s="61" t="s">
        <v>136</v>
      </c>
    </row>
    <row r="2" spans="2:11" ht="32.25" customHeight="1" thickBot="1">
      <c r="B2" s="332" t="s">
        <v>44</v>
      </c>
      <c r="C2" s="320" t="s">
        <v>186</v>
      </c>
      <c r="D2" s="321"/>
      <c r="E2" s="322"/>
      <c r="F2" s="320" t="s">
        <v>187</v>
      </c>
      <c r="G2" s="321"/>
      <c r="H2" s="322"/>
    </row>
    <row r="3" spans="2:11" ht="20.25" customHeight="1" thickBot="1">
      <c r="B3" s="333"/>
      <c r="C3" s="30">
        <v>2013</v>
      </c>
      <c r="D3" s="16">
        <v>2012</v>
      </c>
      <c r="E3" s="26" t="s">
        <v>23</v>
      </c>
      <c r="F3" s="30">
        <v>2013</v>
      </c>
      <c r="G3" s="16">
        <v>2012</v>
      </c>
      <c r="H3" s="26" t="s">
        <v>23</v>
      </c>
    </row>
    <row r="4" spans="2:11" ht="25.5" customHeight="1">
      <c r="B4" s="21" t="s">
        <v>188</v>
      </c>
      <c r="C4" s="229">
        <v>0.2306</v>
      </c>
      <c r="D4" s="230">
        <v>0.2084</v>
      </c>
      <c r="E4" s="312">
        <f>(C4-D4)/D4</f>
        <v>0.10652591170825335</v>
      </c>
      <c r="F4" s="229">
        <v>0.2114</v>
      </c>
      <c r="G4" s="230">
        <v>0.2054</v>
      </c>
      <c r="H4" s="312">
        <f>(F4-G4)/G4</f>
        <v>2.9211295034079869E-2</v>
      </c>
      <c r="K4" s="174"/>
    </row>
    <row r="5" spans="2:11" ht="25.5" customHeight="1">
      <c r="B5" s="22" t="s">
        <v>132</v>
      </c>
      <c r="C5" s="231">
        <v>0.1283</v>
      </c>
      <c r="D5" s="232">
        <v>0.15570000000000001</v>
      </c>
      <c r="E5" s="313">
        <f>(C5-D5)/D5</f>
        <v>-0.17597944765574827</v>
      </c>
      <c r="F5" s="231">
        <v>0.1351</v>
      </c>
      <c r="G5" s="232">
        <v>0.15709999999999999</v>
      </c>
      <c r="H5" s="313">
        <f>(F5-G5)/G5</f>
        <v>-0.14003819223424566</v>
      </c>
      <c r="K5" s="150"/>
    </row>
    <row r="6" spans="2:11" ht="25.5" customHeight="1">
      <c r="B6" s="22" t="s">
        <v>189</v>
      </c>
      <c r="C6" s="233">
        <v>0.1023</v>
      </c>
      <c r="D6" s="234">
        <v>5.2699999999999997E-2</v>
      </c>
      <c r="E6" s="314">
        <f>(C6-D6)/D6</f>
        <v>0.9411764705882355</v>
      </c>
      <c r="F6" s="233">
        <v>7.6300000000000007E-2</v>
      </c>
      <c r="G6" s="234">
        <v>4.8300000000000003E-2</v>
      </c>
      <c r="H6" s="314">
        <f>(F6-G6)/G6</f>
        <v>0.57971014492753625</v>
      </c>
      <c r="K6" s="150"/>
    </row>
    <row r="7" spans="2:11" ht="18" customHeight="1">
      <c r="B7" s="264" t="s">
        <v>1</v>
      </c>
      <c r="C7" s="235">
        <v>1.77E-2</v>
      </c>
      <c r="D7" s="236">
        <v>1.7100000000000001E-2</v>
      </c>
      <c r="E7" s="315">
        <f t="shared" ref="E7:E17" si="0">(C7-D7)/D7</f>
        <v>3.5087719298245605E-2</v>
      </c>
      <c r="F7" s="235">
        <v>1.8200000000000001E-2</v>
      </c>
      <c r="G7" s="236">
        <v>1.49E-2</v>
      </c>
      <c r="H7" s="315">
        <f t="shared" ref="H7:H17" si="1">(F7-G7)/G7</f>
        <v>0.22147651006711416</v>
      </c>
    </row>
    <row r="8" spans="2:11" ht="18" customHeight="1">
      <c r="B8" s="264" t="s">
        <v>2</v>
      </c>
      <c r="C8" s="235">
        <v>7.7000000000000002E-3</v>
      </c>
      <c r="D8" s="236">
        <v>6.8999999999999999E-3</v>
      </c>
      <c r="E8" s="315">
        <f t="shared" si="0"/>
        <v>0.1159420289855073</v>
      </c>
      <c r="F8" s="235">
        <v>8.0999999999999996E-3</v>
      </c>
      <c r="G8" s="236">
        <v>7.4000000000000003E-3</v>
      </c>
      <c r="H8" s="315">
        <f t="shared" si="1"/>
        <v>9.4594594594594489E-2</v>
      </c>
    </row>
    <row r="9" spans="2:11" ht="18" customHeight="1">
      <c r="B9" s="264" t="s">
        <v>3</v>
      </c>
      <c r="C9" s="235">
        <v>6.3E-3</v>
      </c>
      <c r="D9" s="236">
        <v>6.8999999999999999E-3</v>
      </c>
      <c r="E9" s="315">
        <f t="shared" si="0"/>
        <v>-8.6956521739130418E-2</v>
      </c>
      <c r="F9" s="235">
        <v>7.9000000000000008E-3</v>
      </c>
      <c r="G9" s="236">
        <v>6.7000000000000002E-3</v>
      </c>
      <c r="H9" s="315">
        <f t="shared" si="1"/>
        <v>0.17910447761194037</v>
      </c>
    </row>
    <row r="10" spans="2:11" ht="18" customHeight="1">
      <c r="B10" s="264" t="s">
        <v>8</v>
      </c>
      <c r="C10" s="235">
        <v>2E-3</v>
      </c>
      <c r="D10" s="236">
        <v>2.0999999999999999E-3</v>
      </c>
      <c r="E10" s="315">
        <f t="shared" si="0"/>
        <v>-4.761904761904754E-2</v>
      </c>
      <c r="F10" s="235">
        <v>2.0999999999999999E-3</v>
      </c>
      <c r="G10" s="236">
        <v>1.6999999999999999E-3</v>
      </c>
      <c r="H10" s="315">
        <f t="shared" si="1"/>
        <v>0.23529411764705882</v>
      </c>
    </row>
    <row r="11" spans="2:11" ht="18" customHeight="1">
      <c r="B11" s="264" t="s">
        <v>145</v>
      </c>
      <c r="C11" s="235">
        <v>3.0999999999999999E-3</v>
      </c>
      <c r="D11" s="236">
        <v>2.8E-3</v>
      </c>
      <c r="E11" s="315">
        <f t="shared" si="0"/>
        <v>0.10714285714285711</v>
      </c>
      <c r="F11" s="235">
        <v>3.3E-3</v>
      </c>
      <c r="G11" s="236">
        <v>2.8E-3</v>
      </c>
      <c r="H11" s="315">
        <f t="shared" si="1"/>
        <v>0.17857142857142858</v>
      </c>
    </row>
    <row r="12" spans="2:11" ht="18" customHeight="1">
      <c r="B12" s="264" t="s">
        <v>4</v>
      </c>
      <c r="C12" s="235">
        <v>6.1999999999999998E-3</v>
      </c>
      <c r="D12" s="236">
        <v>4.4999999999999997E-3</v>
      </c>
      <c r="E12" s="315">
        <f t="shared" si="0"/>
        <v>0.37777777777777782</v>
      </c>
      <c r="F12" s="235">
        <v>5.3E-3</v>
      </c>
      <c r="G12" s="236">
        <v>4.1999999999999997E-3</v>
      </c>
      <c r="H12" s="315">
        <f t="shared" si="1"/>
        <v>0.26190476190476197</v>
      </c>
    </row>
    <row r="13" spans="2:11" ht="18" customHeight="1">
      <c r="B13" s="264" t="s">
        <v>134</v>
      </c>
      <c r="C13" s="235">
        <v>3.3999999999999998E-3</v>
      </c>
      <c r="D13" s="236">
        <v>3.7000000000000002E-3</v>
      </c>
      <c r="E13" s="315">
        <f t="shared" si="0"/>
        <v>-8.1081081081081169E-2</v>
      </c>
      <c r="F13" s="235">
        <v>3.3E-3</v>
      </c>
      <c r="G13" s="236">
        <v>3.8E-3</v>
      </c>
      <c r="H13" s="315">
        <f t="shared" si="1"/>
        <v>-0.13157894736842105</v>
      </c>
    </row>
    <row r="14" spans="2:11" ht="18" customHeight="1">
      <c r="B14" s="264" t="s">
        <v>6</v>
      </c>
      <c r="C14" s="235">
        <v>3.8E-3</v>
      </c>
      <c r="D14" s="236">
        <v>3.5999999999999999E-3</v>
      </c>
      <c r="E14" s="315">
        <f t="shared" si="0"/>
        <v>5.555555555555558E-2</v>
      </c>
      <c r="F14" s="235">
        <v>3.8999999999999998E-3</v>
      </c>
      <c r="G14" s="236">
        <v>3.5999999999999999E-3</v>
      </c>
      <c r="H14" s="315">
        <f t="shared" si="1"/>
        <v>8.3333333333333315E-2</v>
      </c>
    </row>
    <row r="15" spans="2:11" ht="18" customHeight="1">
      <c r="B15" s="264" t="s">
        <v>7</v>
      </c>
      <c r="C15" s="235">
        <v>6.1999999999999998E-3</v>
      </c>
      <c r="D15" s="236">
        <v>4.7000000000000002E-3</v>
      </c>
      <c r="E15" s="315">
        <f t="shared" si="0"/>
        <v>0.31914893617021267</v>
      </c>
      <c r="F15" s="235">
        <v>5.7000000000000002E-3</v>
      </c>
      <c r="G15" s="236">
        <v>3.8999999999999998E-3</v>
      </c>
      <c r="H15" s="315">
        <f t="shared" si="1"/>
        <v>0.46153846153846168</v>
      </c>
    </row>
    <row r="16" spans="2:11" ht="18.75" customHeight="1">
      <c r="B16" s="264" t="s">
        <v>146</v>
      </c>
      <c r="C16" s="235">
        <v>1E-3</v>
      </c>
      <c r="D16" s="236">
        <v>1E-3</v>
      </c>
      <c r="E16" s="315">
        <f t="shared" si="0"/>
        <v>0</v>
      </c>
      <c r="F16" s="235">
        <v>1.1000000000000001E-3</v>
      </c>
      <c r="G16" s="236">
        <v>1.1999999999999999E-3</v>
      </c>
      <c r="H16" s="315">
        <f t="shared" si="1"/>
        <v>-8.3333333333333204E-2</v>
      </c>
    </row>
    <row r="17" spans="2:8" ht="18.75" customHeight="1">
      <c r="B17" s="264" t="s">
        <v>147</v>
      </c>
      <c r="C17" s="235">
        <v>5.0000000000000001E-4</v>
      </c>
      <c r="D17" s="236">
        <v>2.0000000000000001E-4</v>
      </c>
      <c r="E17" s="315">
        <f t="shared" si="0"/>
        <v>1.5</v>
      </c>
      <c r="F17" s="235">
        <v>5.9999999999999995E-4</v>
      </c>
      <c r="G17" s="236">
        <v>2.0000000000000001E-4</v>
      </c>
      <c r="H17" s="315">
        <f t="shared" si="1"/>
        <v>1.9999999999999998</v>
      </c>
    </row>
    <row r="18" spans="2:8" ht="18.75" customHeight="1">
      <c r="B18" s="264" t="s">
        <v>190</v>
      </c>
      <c r="C18" s="235">
        <v>8.0000000000000004E-4</v>
      </c>
      <c r="D18" s="236" t="s">
        <v>11</v>
      </c>
      <c r="E18" s="315" t="s">
        <v>11</v>
      </c>
      <c r="F18" s="235">
        <v>8.9999999999999998E-4</v>
      </c>
      <c r="G18" s="236" t="s">
        <v>11</v>
      </c>
      <c r="H18" s="237" t="s">
        <v>11</v>
      </c>
    </row>
    <row r="19" spans="2:8" ht="18.75" customHeight="1">
      <c r="B19" s="264" t="s">
        <v>191</v>
      </c>
      <c r="C19" s="235">
        <v>5.9999999999999995E-4</v>
      </c>
      <c r="D19" s="236" t="s">
        <v>11</v>
      </c>
      <c r="E19" s="315" t="s">
        <v>11</v>
      </c>
      <c r="F19" s="235">
        <v>5.9999999999999995E-4</v>
      </c>
      <c r="G19" s="236" t="s">
        <v>11</v>
      </c>
      <c r="H19" s="237" t="s">
        <v>11</v>
      </c>
    </row>
    <row r="20" spans="2:8" ht="18" customHeight="1">
      <c r="B20" s="264" t="s">
        <v>192</v>
      </c>
      <c r="C20" s="235">
        <v>1.4E-3</v>
      </c>
      <c r="D20" s="236" t="s">
        <v>11</v>
      </c>
      <c r="E20" s="315" t="s">
        <v>11</v>
      </c>
      <c r="F20" s="235">
        <v>1.6000000000000001E-3</v>
      </c>
      <c r="G20" s="236" t="s">
        <v>11</v>
      </c>
      <c r="H20" s="237" t="s">
        <v>11</v>
      </c>
    </row>
    <row r="21" spans="2:8" ht="18" customHeight="1">
      <c r="B21" s="264" t="s">
        <v>193</v>
      </c>
      <c r="C21" s="235">
        <v>2.9999999999999997E-4</v>
      </c>
      <c r="D21" s="236" t="s">
        <v>11</v>
      </c>
      <c r="E21" s="315" t="s">
        <v>11</v>
      </c>
      <c r="F21" s="235">
        <v>2.0000000000000001E-4</v>
      </c>
      <c r="G21" s="236" t="s">
        <v>11</v>
      </c>
      <c r="H21" s="237" t="s">
        <v>11</v>
      </c>
    </row>
    <row r="22" spans="2:8" ht="18" customHeight="1">
      <c r="B22" s="264" t="s">
        <v>194</v>
      </c>
      <c r="C22" s="235">
        <v>8.0000000000000004E-4</v>
      </c>
      <c r="D22" s="236" t="s">
        <v>11</v>
      </c>
      <c r="E22" s="315" t="s">
        <v>11</v>
      </c>
      <c r="F22" s="235">
        <v>8.0000000000000004E-4</v>
      </c>
      <c r="G22" s="236" t="s">
        <v>11</v>
      </c>
      <c r="H22" s="237" t="s">
        <v>11</v>
      </c>
    </row>
    <row r="23" spans="2:8" ht="18" customHeight="1">
      <c r="B23" s="264" t="s">
        <v>195</v>
      </c>
      <c r="C23" s="235">
        <v>3.1300000000000001E-2</v>
      </c>
      <c r="D23" s="236">
        <v>2.8000000000000001E-2</v>
      </c>
      <c r="E23" s="315">
        <f>(C23-D23)/D23</f>
        <v>0.11785714285714288</v>
      </c>
      <c r="F23" s="235">
        <v>2.92E-2</v>
      </c>
      <c r="G23" s="236">
        <v>2.7400000000000001E-2</v>
      </c>
      <c r="H23" s="315">
        <f>(F23-G23)/G23</f>
        <v>6.5693430656934282E-2</v>
      </c>
    </row>
    <row r="24" spans="2:8" ht="18" thickBot="1">
      <c r="B24" s="265" t="s">
        <v>196</v>
      </c>
      <c r="C24" s="235">
        <v>9.1000000000000004E-3</v>
      </c>
      <c r="D24" s="236">
        <v>3.3999999999999998E-3</v>
      </c>
      <c r="E24" s="315">
        <f>(C24-D24)/D24</f>
        <v>1.6764705882352944</v>
      </c>
      <c r="F24" s="235">
        <v>6.7999999999999996E-3</v>
      </c>
      <c r="G24" s="236">
        <v>2.3E-3</v>
      </c>
      <c r="H24" s="315">
        <f>(F24-G24)/G24</f>
        <v>1.9565217391304346</v>
      </c>
    </row>
    <row r="25" spans="2:8" ht="30" customHeight="1" thickBot="1">
      <c r="B25" s="23" t="s">
        <v>197</v>
      </c>
      <c r="C25" s="293">
        <v>0.255</v>
      </c>
      <c r="D25" s="294">
        <v>0.22700000000000001</v>
      </c>
      <c r="E25" s="316">
        <f>(C25-D25)/D25</f>
        <v>0.12334801762114536</v>
      </c>
      <c r="F25" s="293">
        <v>0.24099999999999999</v>
      </c>
      <c r="G25" s="294">
        <v>0.23200000000000001</v>
      </c>
      <c r="H25" s="316">
        <v>4.1000000000000002E-2</v>
      </c>
    </row>
    <row r="26" spans="2:8" ht="10.5" customHeight="1">
      <c r="H26" s="151"/>
    </row>
    <row r="27" spans="2:8" ht="13.5" customHeight="1">
      <c r="B27" s="246" t="s">
        <v>148</v>
      </c>
      <c r="C27" s="153"/>
      <c r="D27" s="153"/>
      <c r="E27" s="153"/>
      <c r="F27" s="153"/>
      <c r="G27" s="153"/>
      <c r="H27" s="289"/>
    </row>
    <row r="28" spans="2:8" ht="13.5" customHeight="1">
      <c r="B28" s="266" t="s">
        <v>149</v>
      </c>
      <c r="C28" s="153"/>
      <c r="D28" s="153"/>
      <c r="E28" s="153"/>
      <c r="F28" s="153"/>
      <c r="G28" s="153"/>
      <c r="H28" s="289"/>
    </row>
    <row r="29" spans="2:8" ht="12.75" customHeight="1">
      <c r="B29" s="266" t="s">
        <v>198</v>
      </c>
      <c r="C29" s="153"/>
      <c r="D29" s="153"/>
      <c r="E29" s="153"/>
      <c r="F29" s="153"/>
      <c r="G29" s="153"/>
      <c r="H29" s="289"/>
    </row>
    <row r="30" spans="2:8" ht="12.75" customHeight="1">
      <c r="B30" s="266" t="s">
        <v>199</v>
      </c>
      <c r="C30" s="153"/>
      <c r="D30" s="153"/>
      <c r="E30" s="153"/>
      <c r="F30" s="153"/>
      <c r="G30" s="153"/>
      <c r="H30" s="289"/>
    </row>
    <row r="31" spans="2:8" ht="13.5" customHeight="1">
      <c r="B31" s="266" t="s">
        <v>200</v>
      </c>
      <c r="C31" s="153"/>
      <c r="D31" s="153"/>
      <c r="E31" s="153"/>
      <c r="F31" s="153"/>
      <c r="G31" s="153"/>
      <c r="H31" s="289"/>
    </row>
    <row r="32" spans="2:8" ht="12.75" customHeight="1">
      <c r="B32" s="266" t="s">
        <v>201</v>
      </c>
      <c r="C32" s="153"/>
      <c r="D32" s="153"/>
      <c r="E32" s="290"/>
      <c r="F32" s="153"/>
      <c r="G32" s="153"/>
      <c r="H32" s="290"/>
    </row>
    <row r="33" spans="2:12" ht="12.75" customHeight="1">
      <c r="B33" s="266" t="s">
        <v>202</v>
      </c>
      <c r="C33" s="153"/>
      <c r="D33" s="153"/>
      <c r="E33" s="290"/>
      <c r="F33" s="153"/>
      <c r="G33" s="153"/>
      <c r="H33" s="290"/>
    </row>
    <row r="34" spans="2:12" ht="12.75" customHeight="1">
      <c r="B34" s="266" t="s">
        <v>203</v>
      </c>
      <c r="C34" s="153"/>
      <c r="D34" s="153"/>
      <c r="E34" s="290"/>
      <c r="F34" s="153"/>
      <c r="G34" s="153"/>
      <c r="H34" s="290"/>
    </row>
    <row r="35" spans="2:12" ht="27" customHeight="1">
      <c r="B35" s="327" t="s">
        <v>204</v>
      </c>
      <c r="C35" s="327"/>
      <c r="D35" s="327"/>
      <c r="E35" s="327"/>
      <c r="F35" s="327"/>
      <c r="G35" s="327"/>
      <c r="H35" s="327"/>
    </row>
    <row r="36" spans="2:12" ht="14.25" customHeight="1">
      <c r="B36" s="246"/>
    </row>
    <row r="37" spans="2:12" ht="15" thickBot="1"/>
    <row r="38" spans="2:12" ht="32.25" customHeight="1" thickBot="1">
      <c r="B38" s="334" t="s">
        <v>127</v>
      </c>
      <c r="C38" s="320" t="s">
        <v>186</v>
      </c>
      <c r="D38" s="321"/>
      <c r="E38" s="322"/>
      <c r="F38" s="320" t="s">
        <v>187</v>
      </c>
      <c r="G38" s="321"/>
      <c r="H38" s="322"/>
    </row>
    <row r="39" spans="2:12" ht="20.25" customHeight="1" thickBot="1">
      <c r="B39" s="335"/>
      <c r="C39" s="30">
        <v>2013</v>
      </c>
      <c r="D39" s="16">
        <v>2012</v>
      </c>
      <c r="E39" s="26" t="s">
        <v>23</v>
      </c>
      <c r="F39" s="30">
        <v>2013</v>
      </c>
      <c r="G39" s="16">
        <v>2012</v>
      </c>
      <c r="H39" s="26" t="s">
        <v>23</v>
      </c>
      <c r="L39" s="1"/>
    </row>
    <row r="40" spans="2:12" ht="18" customHeight="1">
      <c r="B40" s="286" t="s">
        <v>9</v>
      </c>
      <c r="C40" s="238">
        <v>99.4</v>
      </c>
      <c r="D40" s="239">
        <v>98.6</v>
      </c>
      <c r="E40" s="240">
        <f>(C40-D40)/D40</f>
        <v>8.1135902636917997E-3</v>
      </c>
      <c r="F40" s="238">
        <v>98.8</v>
      </c>
      <c r="G40" s="239">
        <v>98.5</v>
      </c>
      <c r="H40" s="240">
        <f>(F40-G40)/G40</f>
        <v>3.0456852791877886E-3</v>
      </c>
    </row>
    <row r="41" spans="2:12" ht="18" customHeight="1">
      <c r="B41" s="287" t="s">
        <v>1</v>
      </c>
      <c r="C41" s="241">
        <v>63.5</v>
      </c>
      <c r="D41" s="242">
        <v>61.5</v>
      </c>
      <c r="E41" s="243">
        <f>(_Toc377043859-_Toc377043860)/_Toc377043860</f>
        <v>3.2520325203252036E-2</v>
      </c>
      <c r="F41" s="241">
        <v>63</v>
      </c>
      <c r="G41" s="242">
        <v>58</v>
      </c>
      <c r="H41" s="243">
        <f t="shared" ref="H41:H58" si="2">(F41-G41)/G41</f>
        <v>8.6206896551724144E-2</v>
      </c>
    </row>
    <row r="42" spans="2:12" ht="18" customHeight="1">
      <c r="B42" s="287" t="s">
        <v>164</v>
      </c>
      <c r="C42" s="241">
        <v>55.3</v>
      </c>
      <c r="D42" s="242">
        <v>53.4</v>
      </c>
      <c r="E42" s="243">
        <f>(C42-D42)/D42</f>
        <v>3.5580524344569264E-2</v>
      </c>
      <c r="F42" s="241">
        <v>54.5</v>
      </c>
      <c r="G42" s="242">
        <v>52.4</v>
      </c>
      <c r="H42" s="243">
        <f t="shared" si="2"/>
        <v>4.0076335877862621E-2</v>
      </c>
    </row>
    <row r="43" spans="2:12" ht="18" customHeight="1">
      <c r="B43" s="287" t="s">
        <v>2</v>
      </c>
      <c r="C43" s="241">
        <v>54.9</v>
      </c>
      <c r="D43" s="242">
        <v>52.1</v>
      </c>
      <c r="E43" s="243">
        <f t="shared" ref="E43:E58" si="3">(C43-D43)/D43</f>
        <v>5.37428023032629E-2</v>
      </c>
      <c r="F43" s="241">
        <v>54.4</v>
      </c>
      <c r="G43" s="242">
        <v>49.7</v>
      </c>
      <c r="H43" s="243">
        <f t="shared" si="2"/>
        <v>9.4567404426559268E-2</v>
      </c>
    </row>
    <row r="44" spans="2:12" ht="18" customHeight="1">
      <c r="B44" s="287" t="s">
        <v>6</v>
      </c>
      <c r="C44" s="241">
        <v>54</v>
      </c>
      <c r="D44" s="242">
        <v>50.9</v>
      </c>
      <c r="E44" s="243">
        <f t="shared" si="3"/>
        <v>6.0903732809430282E-2</v>
      </c>
      <c r="F44" s="241">
        <v>53.3</v>
      </c>
      <c r="G44" s="242">
        <v>48.7</v>
      </c>
      <c r="H44" s="243">
        <f t="shared" si="2"/>
        <v>9.4455852156057368E-2</v>
      </c>
    </row>
    <row r="45" spans="2:12" ht="18" customHeight="1">
      <c r="B45" s="287" t="s">
        <v>3</v>
      </c>
      <c r="C45" s="241">
        <v>50.2</v>
      </c>
      <c r="D45" s="242">
        <v>46.9</v>
      </c>
      <c r="E45" s="243">
        <f t="shared" si="3"/>
        <v>7.0362473347548068E-2</v>
      </c>
      <c r="F45" s="241">
        <v>49.4</v>
      </c>
      <c r="G45" s="242">
        <v>44</v>
      </c>
      <c r="H45" s="243">
        <f t="shared" si="2"/>
        <v>0.1227272727272727</v>
      </c>
    </row>
    <row r="46" spans="2:12" ht="18" customHeight="1">
      <c r="B46" s="287" t="s">
        <v>7</v>
      </c>
      <c r="C46" s="241">
        <v>45.7</v>
      </c>
      <c r="D46" s="242">
        <v>39.6</v>
      </c>
      <c r="E46" s="243">
        <f t="shared" si="3"/>
        <v>0.15404040404040406</v>
      </c>
      <c r="F46" s="241">
        <v>43.1</v>
      </c>
      <c r="G46" s="242">
        <v>39</v>
      </c>
      <c r="H46" s="243">
        <f t="shared" si="2"/>
        <v>0.10512820512820517</v>
      </c>
    </row>
    <row r="47" spans="2:12" ht="18" customHeight="1">
      <c r="B47" s="287" t="s">
        <v>5</v>
      </c>
      <c r="C47" s="241">
        <v>40.9</v>
      </c>
      <c r="D47" s="242">
        <v>38.1</v>
      </c>
      <c r="E47" s="243">
        <f t="shared" si="3"/>
        <v>7.3490813648293893E-2</v>
      </c>
      <c r="F47" s="241">
        <v>39.700000000000003</v>
      </c>
      <c r="G47" s="242">
        <v>37.4</v>
      </c>
      <c r="H47" s="243">
        <f t="shared" si="2"/>
        <v>6.149732620320867E-2</v>
      </c>
    </row>
    <row r="48" spans="2:12" ht="18" customHeight="1">
      <c r="B48" s="287" t="s">
        <v>4</v>
      </c>
      <c r="C48" s="241">
        <v>49.8</v>
      </c>
      <c r="D48" s="242">
        <v>40.700000000000003</v>
      </c>
      <c r="E48" s="243">
        <f t="shared" si="3"/>
        <v>0.22358722358722344</v>
      </c>
      <c r="F48" s="241">
        <v>48.1</v>
      </c>
      <c r="G48" s="242">
        <v>37.299999999999997</v>
      </c>
      <c r="H48" s="243">
        <f t="shared" si="2"/>
        <v>0.28954423592493311</v>
      </c>
    </row>
    <row r="49" spans="2:8" ht="18" customHeight="1">
      <c r="B49" s="287" t="s">
        <v>150</v>
      </c>
      <c r="C49" s="241">
        <v>86</v>
      </c>
      <c r="D49" s="242">
        <v>57.8</v>
      </c>
      <c r="E49" s="243">
        <f t="shared" si="3"/>
        <v>0.48788927335640148</v>
      </c>
      <c r="F49" s="241">
        <v>78</v>
      </c>
      <c r="G49" s="242">
        <v>43.4</v>
      </c>
      <c r="H49" s="243">
        <f t="shared" si="2"/>
        <v>0.79723502304147476</v>
      </c>
    </row>
    <row r="50" spans="2:8" ht="18" customHeight="1">
      <c r="B50" s="287" t="s">
        <v>165</v>
      </c>
      <c r="C50" s="241">
        <v>34.9</v>
      </c>
      <c r="D50" s="242">
        <v>31.6</v>
      </c>
      <c r="E50" s="243">
        <f t="shared" si="3"/>
        <v>0.10443037974683535</v>
      </c>
      <c r="F50" s="241">
        <v>34</v>
      </c>
      <c r="G50" s="242">
        <v>30.7</v>
      </c>
      <c r="H50" s="243">
        <f t="shared" si="2"/>
        <v>0.10749185667752445</v>
      </c>
    </row>
    <row r="51" spans="2:8" ht="18" customHeight="1">
      <c r="B51" s="287" t="s">
        <v>146</v>
      </c>
      <c r="C51" s="241">
        <v>36.5</v>
      </c>
      <c r="D51" s="242">
        <v>32.5</v>
      </c>
      <c r="E51" s="243">
        <f t="shared" si="3"/>
        <v>0.12307692307692308</v>
      </c>
      <c r="F51" s="241">
        <v>35.299999999999997</v>
      </c>
      <c r="G51" s="242">
        <v>31.2</v>
      </c>
      <c r="H51" s="243">
        <f t="shared" si="2"/>
        <v>0.13141025641025633</v>
      </c>
    </row>
    <row r="52" spans="2:8" ht="18" customHeight="1">
      <c r="B52" s="287" t="s">
        <v>205</v>
      </c>
      <c r="C52" s="241">
        <v>21.4</v>
      </c>
      <c r="D52" s="242">
        <v>19.3</v>
      </c>
      <c r="E52" s="243">
        <f t="shared" si="3"/>
        <v>0.1088082901554403</v>
      </c>
      <c r="F52" s="241">
        <v>20.8</v>
      </c>
      <c r="G52" s="242">
        <v>19.3</v>
      </c>
      <c r="H52" s="243">
        <f t="shared" si="2"/>
        <v>7.7720207253886009E-2</v>
      </c>
    </row>
    <row r="53" spans="2:8" ht="18" customHeight="1">
      <c r="B53" s="287" t="s">
        <v>206</v>
      </c>
      <c r="C53" s="241">
        <v>24.3</v>
      </c>
      <c r="D53" s="242">
        <v>18.8</v>
      </c>
      <c r="E53" s="243">
        <f t="shared" si="3"/>
        <v>0.29255319148936171</v>
      </c>
      <c r="F53" s="241">
        <v>22.2</v>
      </c>
      <c r="G53" s="242">
        <v>10.1</v>
      </c>
      <c r="H53" s="243">
        <f t="shared" si="2"/>
        <v>1.198019801980198</v>
      </c>
    </row>
    <row r="54" spans="2:8" ht="18" customHeight="1">
      <c r="B54" s="287" t="s">
        <v>207</v>
      </c>
      <c r="C54" s="241">
        <v>34.299999999999997</v>
      </c>
      <c r="D54" s="242">
        <v>27.2</v>
      </c>
      <c r="E54" s="243">
        <f t="shared" si="3"/>
        <v>0.26102941176470579</v>
      </c>
      <c r="F54" s="241">
        <v>31.5</v>
      </c>
      <c r="G54" s="242">
        <v>17.600000000000001</v>
      </c>
      <c r="H54" s="243">
        <f t="shared" si="2"/>
        <v>0.78977272727272718</v>
      </c>
    </row>
    <row r="55" spans="2:8" ht="18" customHeight="1">
      <c r="B55" s="287" t="s">
        <v>208</v>
      </c>
      <c r="C55" s="241">
        <v>21.9</v>
      </c>
      <c r="D55" s="242">
        <v>14.9</v>
      </c>
      <c r="E55" s="243">
        <f t="shared" si="3"/>
        <v>0.46979865771812068</v>
      </c>
      <c r="F55" s="241">
        <v>19.2</v>
      </c>
      <c r="G55" s="242">
        <v>9.8000000000000007</v>
      </c>
      <c r="H55" s="243">
        <f t="shared" si="2"/>
        <v>0.95918367346938749</v>
      </c>
    </row>
    <row r="56" spans="2:8" ht="18" customHeight="1">
      <c r="B56" s="287" t="s">
        <v>209</v>
      </c>
      <c r="C56" s="241">
        <v>25.8</v>
      </c>
      <c r="D56" s="242" t="s">
        <v>11</v>
      </c>
      <c r="E56" s="242" t="s">
        <v>11</v>
      </c>
      <c r="F56" s="241">
        <v>24.7</v>
      </c>
      <c r="G56" s="242" t="s">
        <v>11</v>
      </c>
      <c r="H56" s="317" t="s">
        <v>11</v>
      </c>
    </row>
    <row r="57" spans="2:8" ht="18" customHeight="1">
      <c r="B57" s="287" t="s">
        <v>166</v>
      </c>
      <c r="C57" s="241">
        <v>99.3</v>
      </c>
      <c r="D57" s="242">
        <v>91.1</v>
      </c>
      <c r="E57" s="243">
        <f t="shared" si="3"/>
        <v>9.0010976948408386E-2</v>
      </c>
      <c r="F57" s="241">
        <v>97</v>
      </c>
      <c r="G57" s="242">
        <v>87.7</v>
      </c>
      <c r="H57" s="243">
        <f t="shared" si="2"/>
        <v>0.10604332953249711</v>
      </c>
    </row>
    <row r="58" spans="2:8" ht="18" customHeight="1" thickBot="1">
      <c r="B58" s="288" t="s">
        <v>167</v>
      </c>
      <c r="C58" s="244">
        <v>87.3</v>
      </c>
      <c r="D58" s="245">
        <v>65.7</v>
      </c>
      <c r="E58" s="318">
        <f t="shared" si="3"/>
        <v>0.32876712328767116</v>
      </c>
      <c r="F58" s="244">
        <v>81.599999999999994</v>
      </c>
      <c r="G58" s="245">
        <v>53.6</v>
      </c>
      <c r="H58" s="318">
        <f t="shared" si="2"/>
        <v>0.52238805970149238</v>
      </c>
    </row>
    <row r="59" spans="2:8" ht="10.5" customHeight="1"/>
    <row r="60" spans="2:8" ht="21" customHeight="1">
      <c r="B60" s="331" t="s">
        <v>152</v>
      </c>
      <c r="C60" s="331"/>
      <c r="D60" s="331"/>
      <c r="E60" s="331"/>
      <c r="F60" s="331"/>
      <c r="G60" s="331"/>
      <c r="H60" s="331"/>
    </row>
    <row r="61" spans="2:8" ht="14.25" customHeight="1">
      <c r="B61" s="331" t="s">
        <v>210</v>
      </c>
      <c r="C61" s="331"/>
      <c r="D61" s="331"/>
      <c r="E61" s="331"/>
      <c r="F61" s="331"/>
      <c r="G61" s="291"/>
      <c r="H61" s="291"/>
    </row>
    <row r="62" spans="2:8" ht="16.5" customHeight="1">
      <c r="B62" s="331" t="s">
        <v>153</v>
      </c>
      <c r="C62" s="331"/>
      <c r="D62" s="331"/>
      <c r="E62" s="331"/>
      <c r="F62" s="331"/>
      <c r="G62" s="291"/>
      <c r="H62" s="291"/>
    </row>
    <row r="63" spans="2:8" ht="17.25" customHeight="1">
      <c r="B63" s="331" t="s">
        <v>211</v>
      </c>
      <c r="C63" s="331"/>
      <c r="D63" s="331"/>
      <c r="E63" s="331"/>
      <c r="F63" s="331"/>
      <c r="G63" s="291"/>
      <c r="H63" s="291"/>
    </row>
    <row r="64" spans="2:8" ht="28.5" customHeight="1">
      <c r="B64" s="327" t="s">
        <v>212</v>
      </c>
      <c r="C64" s="327"/>
      <c r="D64" s="327"/>
      <c r="E64" s="327"/>
      <c r="F64" s="327"/>
      <c r="G64" s="327"/>
      <c r="H64" s="327"/>
    </row>
    <row r="65" spans="2:8" ht="27" customHeight="1">
      <c r="B65" s="327" t="s">
        <v>213</v>
      </c>
      <c r="C65" s="327"/>
      <c r="D65" s="327"/>
      <c r="E65" s="327"/>
      <c r="F65" s="327"/>
      <c r="G65" s="327"/>
      <c r="H65" s="327"/>
    </row>
    <row r="66" spans="2:8" ht="19.5" customHeight="1">
      <c r="B66" s="331" t="s">
        <v>214</v>
      </c>
      <c r="C66" s="331"/>
      <c r="D66" s="331"/>
      <c r="E66" s="331"/>
      <c r="F66" s="331"/>
      <c r="G66" s="277"/>
      <c r="H66" s="277"/>
    </row>
  </sheetData>
  <mergeCells count="14">
    <mergeCell ref="B66:F66"/>
    <mergeCell ref="C2:E2"/>
    <mergeCell ref="F2:H2"/>
    <mergeCell ref="C38:E38"/>
    <mergeCell ref="F38:H38"/>
    <mergeCell ref="B2:B3"/>
    <mergeCell ref="B38:B39"/>
    <mergeCell ref="B35:H35"/>
    <mergeCell ref="B65:H65"/>
    <mergeCell ref="B64:H64"/>
    <mergeCell ref="B60:H60"/>
    <mergeCell ref="B61:F61"/>
    <mergeCell ref="B62:F62"/>
    <mergeCell ref="B63:F63"/>
  </mergeCells>
  <pageMargins left="0.7" right="0.7" top="0.75" bottom="0.75" header="0.3" footer="0.3"/>
  <pageSetup paperSize="9" scale="75" orientation="portrait" horizontalDpi="4294967294" r:id="rId1"/>
  <rowBreaks count="1" manualBreakCount="1">
    <brk id="36" max="16383" man="1"/>
  </rowBreaks>
  <ignoredErrors>
    <ignoredError sqref="E4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3</vt:i4>
      </vt:variant>
    </vt:vector>
  </HeadingPairs>
  <TitlesOfParts>
    <vt:vector size="9" baseType="lpstr">
      <vt:lpstr>Consolidated P&amp;L</vt:lpstr>
      <vt:lpstr>Segments</vt:lpstr>
      <vt:lpstr>Consolidated BS</vt:lpstr>
      <vt:lpstr>Consolidated CF</vt:lpstr>
      <vt:lpstr>KPI - retail segment</vt:lpstr>
      <vt:lpstr>KPI - TV segment</vt:lpstr>
      <vt:lpstr>'KPI - TV segment'!_Toc377043859</vt:lpstr>
      <vt:lpstr>'KPI - TV segment'!_Toc377043860</vt:lpstr>
      <vt:lpstr>'KPI - retail segment'!Obszar_wydruku</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2014-02-26T17:14:31Z</cp:lastPrinted>
  <dcterms:created xsi:type="dcterms:W3CDTF">2008-08-25T12:12:22Z</dcterms:created>
  <dcterms:modified xsi:type="dcterms:W3CDTF">2014-02-26T23:52:28Z</dcterms:modified>
</cp:coreProperties>
</file>