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0" windowWidth="12315" windowHeight="10380"/>
  </bookViews>
  <sheets>
    <sheet name="Consolidated P&amp;L" sheetId="15" r:id="rId1"/>
    <sheet name="Segments" sheetId="17" r:id="rId2"/>
    <sheet name="Consolidated BS" sheetId="13" r:id="rId3"/>
    <sheet name="Consolidated CF" sheetId="12" r:id="rId4"/>
    <sheet name="KPI - retail segment" sheetId="9" r:id="rId5"/>
    <sheet name="KPI - TV segment" sheetId="10" r:id="rId6"/>
  </sheets>
  <definedNames>
    <definedName name="_Toc377043859" localSheetId="5">'KPI - TV segment'!$C$41</definedName>
    <definedName name="_Toc377043860" localSheetId="5">'KPI - TV segment'!$D$41</definedName>
    <definedName name="_xlnm.Print_Area" localSheetId="4">'KPI - retail segment'!$A$1:$G$24</definedName>
  </definedNames>
  <calcPr calcId="125725"/>
</workbook>
</file>

<file path=xl/calcChain.xml><?xml version="1.0" encoding="utf-8"?>
<calcChain xmlns="http://schemas.openxmlformats.org/spreadsheetml/2006/main">
  <c r="E18" i="10"/>
  <c r="E19"/>
  <c r="E20"/>
  <c r="E21"/>
  <c r="E29" i="12"/>
  <c r="D29" i="13"/>
  <c r="O9" i="17"/>
  <c r="N9"/>
  <c r="M9"/>
  <c r="J9"/>
  <c r="G9"/>
  <c r="P9" l="1"/>
  <c r="E58" i="10"/>
  <c r="E57"/>
  <c r="E55"/>
  <c r="E54"/>
  <c r="E53"/>
  <c r="E52"/>
  <c r="E51"/>
  <c r="E50"/>
  <c r="E49"/>
  <c r="E48"/>
  <c r="E47"/>
  <c r="E46"/>
  <c r="E45"/>
  <c r="E44"/>
  <c r="E43"/>
  <c r="E42"/>
  <c r="E41"/>
  <c r="E40"/>
  <c r="E24"/>
  <c r="E23"/>
  <c r="E17"/>
  <c r="E16"/>
  <c r="E15"/>
  <c r="E14"/>
  <c r="E13"/>
  <c r="E12"/>
  <c r="E11"/>
  <c r="E10"/>
  <c r="E9"/>
  <c r="E8"/>
  <c r="E7"/>
  <c r="E6"/>
  <c r="E5"/>
  <c r="E4"/>
  <c r="E4" i="9"/>
  <c r="C8"/>
  <c r="C4"/>
  <c r="G18" l="1"/>
  <c r="G17"/>
  <c r="G16"/>
  <c r="G15"/>
  <c r="G14"/>
  <c r="G10"/>
  <c r="G9"/>
  <c r="G8"/>
  <c r="G7"/>
  <c r="G6"/>
  <c r="G5"/>
  <c r="G4"/>
  <c r="E38" i="12"/>
  <c r="E37"/>
  <c r="D35"/>
  <c r="C35"/>
  <c r="E34"/>
  <c r="E33"/>
  <c r="E32"/>
  <c r="D31"/>
  <c r="C31"/>
  <c r="E28"/>
  <c r="E27"/>
  <c r="E26"/>
  <c r="E24"/>
  <c r="E23"/>
  <c r="E21"/>
  <c r="E20"/>
  <c r="E19"/>
  <c r="E18"/>
  <c r="E17"/>
  <c r="E16"/>
  <c r="E15"/>
  <c r="E14"/>
  <c r="E13"/>
  <c r="E12"/>
  <c r="E11"/>
  <c r="E10"/>
  <c r="E9"/>
  <c r="E8"/>
  <c r="E7"/>
  <c r="E6"/>
  <c r="D5"/>
  <c r="D22" s="1"/>
  <c r="D25" s="1"/>
  <c r="C5"/>
  <c r="C22" s="1"/>
  <c r="E4"/>
  <c r="D46" i="13"/>
  <c r="C46"/>
  <c r="E45"/>
  <c r="E44"/>
  <c r="E43"/>
  <c r="E42"/>
  <c r="E41"/>
  <c r="E40"/>
  <c r="E39"/>
  <c r="D38"/>
  <c r="C38"/>
  <c r="E37"/>
  <c r="E36"/>
  <c r="E35"/>
  <c r="E34"/>
  <c r="E33"/>
  <c r="E32"/>
  <c r="D31"/>
  <c r="C29"/>
  <c r="C31" s="1"/>
  <c r="E28"/>
  <c r="E27"/>
  <c r="E26"/>
  <c r="E25"/>
  <c r="D22"/>
  <c r="C22"/>
  <c r="E21"/>
  <c r="E20"/>
  <c r="E19"/>
  <c r="E18"/>
  <c r="E17"/>
  <c r="E16"/>
  <c r="E15"/>
  <c r="D14"/>
  <c r="C14"/>
  <c r="E13"/>
  <c r="E12"/>
  <c r="E11"/>
  <c r="E10"/>
  <c r="E9"/>
  <c r="E8"/>
  <c r="E7"/>
  <c r="E6"/>
  <c r="E5"/>
  <c r="E4"/>
  <c r="O11" i="17"/>
  <c r="N11"/>
  <c r="M11"/>
  <c r="J11"/>
  <c r="G11"/>
  <c r="O10"/>
  <c r="N10"/>
  <c r="M10"/>
  <c r="J10"/>
  <c r="G10"/>
  <c r="O8"/>
  <c r="N8"/>
  <c r="M8"/>
  <c r="J8"/>
  <c r="G8"/>
  <c r="O7"/>
  <c r="N7"/>
  <c r="M7"/>
  <c r="J7"/>
  <c r="G7"/>
  <c r="O6"/>
  <c r="N6"/>
  <c r="M6"/>
  <c r="J6"/>
  <c r="G6"/>
  <c r="O5"/>
  <c r="N5"/>
  <c r="M5"/>
  <c r="J5"/>
  <c r="G5"/>
  <c r="E31" i="15"/>
  <c r="E28"/>
  <c r="E26"/>
  <c r="E25"/>
  <c r="E24"/>
  <c r="E21"/>
  <c r="E20"/>
  <c r="E19"/>
  <c r="E18"/>
  <c r="E17"/>
  <c r="E16"/>
  <c r="E15"/>
  <c r="E14"/>
  <c r="E13"/>
  <c r="E12"/>
  <c r="E11"/>
  <c r="E9"/>
  <c r="E8"/>
  <c r="E7"/>
  <c r="E6"/>
  <c r="E5"/>
  <c r="D10"/>
  <c r="C10"/>
  <c r="D4"/>
  <c r="C4"/>
  <c r="E38" i="13" l="1"/>
  <c r="E29"/>
  <c r="E14"/>
  <c r="C23"/>
  <c r="D47"/>
  <c r="D48" s="1"/>
  <c r="E46"/>
  <c r="D23"/>
  <c r="E23" s="1"/>
  <c r="E4" i="15"/>
  <c r="E10"/>
  <c r="E22" i="12"/>
  <c r="E31"/>
  <c r="E35"/>
  <c r="E5"/>
  <c r="D36"/>
  <c r="D39" s="1"/>
  <c r="P6" i="17"/>
  <c r="P11"/>
  <c r="P5"/>
  <c r="P8"/>
  <c r="P7"/>
  <c r="P10"/>
  <c r="C25" i="12"/>
  <c r="E31" i="13"/>
  <c r="C47"/>
  <c r="E47" s="1"/>
  <c r="E22"/>
  <c r="D23" i="15"/>
  <c r="D27" s="1"/>
  <c r="D29" s="1"/>
  <c r="D30" s="1"/>
  <c r="C23"/>
  <c r="C27" s="1"/>
  <c r="C48" i="13" l="1"/>
  <c r="E48" s="1"/>
  <c r="C36" i="12"/>
  <c r="E25"/>
  <c r="E23" i="15"/>
  <c r="E27"/>
  <c r="C29"/>
  <c r="C33"/>
  <c r="C34" s="1"/>
  <c r="D33"/>
  <c r="D34" s="1"/>
  <c r="E29" l="1"/>
  <c r="C30"/>
  <c r="E30" s="1"/>
  <c r="C39" i="12"/>
  <c r="E39" s="1"/>
  <c r="E36"/>
  <c r="E33" i="15"/>
</calcChain>
</file>

<file path=xl/sharedStrings.xml><?xml version="1.0" encoding="utf-8"?>
<sst xmlns="http://schemas.openxmlformats.org/spreadsheetml/2006/main" count="260" uniqueCount="201">
  <si>
    <t>EBITDA</t>
  </si>
  <si>
    <t>Polsat2</t>
  </si>
  <si>
    <t>Polsat News</t>
  </si>
  <si>
    <t>Polsat Sport</t>
  </si>
  <si>
    <t>Polsat Film</t>
  </si>
  <si>
    <t>Polsat JimJam</t>
  </si>
  <si>
    <t>Polsat Cafe</t>
  </si>
  <si>
    <t>Polsat Play</t>
  </si>
  <si>
    <t>Polsat Sport Extra</t>
  </si>
  <si>
    <t>Polsat</t>
  </si>
  <si>
    <t>n/a</t>
  </si>
  <si>
    <t>--</t>
  </si>
  <si>
    <t>*</t>
  </si>
  <si>
    <t>Advertising and sponsorship revenue</t>
  </si>
  <si>
    <t>Revenue from cable and sattellite operator fees</t>
  </si>
  <si>
    <t>Sale of equipment</t>
  </si>
  <si>
    <t>Other revenue</t>
  </si>
  <si>
    <t>Revenue</t>
  </si>
  <si>
    <t>Profit from operating activities</t>
  </si>
  <si>
    <t>Income tax</t>
  </si>
  <si>
    <t>(in PLN ths)</t>
  </si>
  <si>
    <t>CONSOLIDATED INCOME STATEMENT</t>
  </si>
  <si>
    <t>for the three-month period ended</t>
  </si>
  <si>
    <t>Change / %</t>
  </si>
  <si>
    <t>Operating costs</t>
  </si>
  <si>
    <t>Basic and diluted earnings per share (in PLN)</t>
  </si>
  <si>
    <t>EBITDA margin</t>
  </si>
  <si>
    <t>Programming costs</t>
  </si>
  <si>
    <t>Cost of internal and external TV production and amortization of sport rights</t>
  </si>
  <si>
    <t>Distribution, marketing, customer relation management and retention costs</t>
  </si>
  <si>
    <t>Salaries and employee-related costs</t>
  </si>
  <si>
    <t>Broadcasting and signal transmission costs</t>
  </si>
  <si>
    <t>Amortization of purchased film licenses</t>
  </si>
  <si>
    <t>Cost of settlements with mobile network operators and interconnection charges</t>
  </si>
  <si>
    <t>Cost of equipment sold</t>
  </si>
  <si>
    <t>Cost of debt collection services and bad debt allowance and receivables written off</t>
  </si>
  <si>
    <t>Other costs</t>
  </si>
  <si>
    <t xml:space="preserve">Revenues from sales to third parties </t>
  </si>
  <si>
    <t>Inter-segment revenues</t>
  </si>
  <si>
    <t>Revenues</t>
  </si>
  <si>
    <t xml:space="preserve">Profit/(loss) from operating activities </t>
  </si>
  <si>
    <t xml:space="preserve">Acquisition of property, plant and equipment, reception equipment and other intangible assets </t>
  </si>
  <si>
    <t>*This item also includes the acquisition of reception equipment for operating lease purposes</t>
  </si>
  <si>
    <t>RETAIL BUSINESS SEGMENT</t>
  </si>
  <si>
    <t>BROADCASTING AND TELEVISION PRODUCTION SEGMENT</t>
  </si>
  <si>
    <t>CONSOLIDATION ADJUSTMENTS</t>
  </si>
  <si>
    <t>TOTAL</t>
  </si>
  <si>
    <t>Change</t>
  </si>
  <si>
    <t>CONSOLIDATED BALANCE SHEET
(in PLN ths)</t>
  </si>
  <si>
    <t>Reception equipment</t>
  </si>
  <si>
    <t>Other property, plant and equipment</t>
  </si>
  <si>
    <t>Goodwill</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</si>
  <si>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</si>
  <si>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</si>
  <si>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</si>
  <si>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</si>
  <si>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</si>
  <si>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</si>
  <si>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</si>
  <si>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</si>
  <si>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</si>
  <si>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</si>
  <si>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</si>
  <si>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</si>
  <si>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</si>
  <si>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</si>
  <si>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Cash and cash equivalents</t>
  </si>
  <si>
    <t>Total current assets</t>
  </si>
  <si>
    <t>Total assets</t>
  </si>
  <si>
    <t>Share capital</t>
  </si>
  <si>
    <t>Share premium</t>
  </si>
  <si>
    <t>Other reserves</t>
  </si>
  <si>
    <t>Retained earnings</t>
  </si>
  <si>
    <t>Total equity</t>
  </si>
  <si>
    <t>Loans and borrowings</t>
  </si>
  <si>
    <t xml:space="preserve">Finance lease liabilities </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</si>
  <si>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</si>
  <si>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</si>
  <si>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</si>
  <si>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</si>
  <si>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</si>
  <si>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</si>
  <si>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</si>
  <si>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</si>
  <si>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</si>
  <si>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</si>
  <si>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</si>
  <si>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Net profit for the period</t>
  </si>
  <si>
    <t>Adjustments for:</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</si>
  <si>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</si>
  <si>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</si>
  <si>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</si>
  <si>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</si>
  <si>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</si>
  <si>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</si>
  <si>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</si>
  <si>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losses/(gains), net</t>
  </si>
  <si>
    <t>Other adjustments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</si>
  <si>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</si>
  <si>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</si>
  <si>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</si>
  <si>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</si>
  <si>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</si>
  <si>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</si>
  <si>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</si>
  <si>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Net cash used in investing activities</t>
  </si>
  <si>
    <t>CONSOLIDATED CASH FLOW</t>
  </si>
  <si>
    <t>Repayment of loans and borrowings</t>
  </si>
  <si>
    <t>Finance lease – principal repayments</t>
  </si>
  <si>
    <t>Net increase/(decrease) in cash and cash equivalents</t>
  </si>
  <si>
    <t>Cash and cash equivalents at the beginning of the period</t>
  </si>
  <si>
    <t>Effect of exchange rate fluctuations on cash and cash equivalents</t>
  </si>
  <si>
    <t>Cash and cash equivalents at the end of the period</t>
  </si>
  <si>
    <t>Family Package</t>
  </si>
  <si>
    <t>Mini Package</t>
  </si>
  <si>
    <t xml:space="preserve">Family Package </t>
  </si>
  <si>
    <t xml:space="preserve">Mini Package </t>
  </si>
  <si>
    <t>Family Package (PLN)</t>
  </si>
  <si>
    <t>Mini Package (PLN)</t>
  </si>
  <si>
    <r>
      <t xml:space="preserve">Average </t>
    </r>
    <r>
      <rPr>
        <b/>
        <sz val="11"/>
        <color theme="1"/>
        <rFont val="Arial Narrow"/>
        <family val="2"/>
        <charset val="238"/>
      </rPr>
      <t>number of  subscribers</t>
    </r>
    <r>
      <rPr>
        <b/>
        <vertAlign val="superscript"/>
        <sz val="11"/>
        <color rgb="FF000000"/>
        <rFont val="Arial Narrow"/>
        <family val="2"/>
        <charset val="238"/>
      </rPr>
      <t>1</t>
    </r>
    <r>
      <rPr>
        <b/>
        <sz val="11"/>
        <color rgb="FF000000"/>
        <rFont val="Arial Narrow"/>
        <family val="2"/>
        <charset val="238"/>
      </rPr>
      <t>, of which:</t>
    </r>
  </si>
  <si>
    <r>
      <t>1</t>
    </r>
    <r>
      <rPr>
        <sz val="9"/>
        <color theme="1"/>
        <rFont val="Calibri"/>
        <family val="2"/>
        <charset val="238"/>
        <scheme val="minor"/>
      </rPr>
      <t xml:space="preserve"> Calculated as the sum of the average number of subscribers in each month of the period divided by the number of months in the period. Average number of subscribers per month is calculated as the average of the number of subscribers on the first and the last business day of the month.</t>
    </r>
  </si>
  <si>
    <r>
      <rPr>
        <vertAlign val="superscript"/>
        <sz val="9"/>
        <color theme="1"/>
        <rFont val="Calibri"/>
        <family val="2"/>
        <charset val="238"/>
        <scheme val="minor"/>
      </rPr>
      <t xml:space="preserve">2 </t>
    </r>
    <r>
      <rPr>
        <sz val="9"/>
        <color theme="1"/>
        <rFont val="Calibri"/>
        <family val="2"/>
        <charset val="238"/>
        <scheme val="minor"/>
      </rPr>
      <t>We define “churn rate” as the ratio of the number of contracts terminated during a twelve-month period to the average number of contracts during such twelve-month period. The number of terminated contracts is net of churning subscribers entering into a new contract with us no later than the end of the same twelve-month period as well as of subscribers who used to have more than one agreement and terminated one of them to replace it with the commitment to use Multiroom service.</t>
    </r>
  </si>
  <si>
    <r>
      <rPr>
        <vertAlign val="superscript"/>
        <sz val="9"/>
        <color theme="1"/>
        <rFont val="Calibri"/>
        <family val="2"/>
        <charset val="238"/>
        <scheme val="minor"/>
      </rPr>
      <t>3</t>
    </r>
    <r>
      <rPr>
        <sz val="9"/>
        <color theme="1"/>
        <rFont val="Calibri"/>
        <family val="2"/>
        <charset val="238"/>
        <scheme val="minor"/>
      </rPr>
      <t xml:space="preserve"> We define “ARPU” as the average net revenue per subscriber to whom we rendered services calculated as a sum of net revenue generated by our subscribers from our pay digital television services in the reporting period divided by the average number of subscribers to whom we rendered services in this reporting period.</t>
    </r>
  </si>
  <si>
    <r>
      <t>Churn rate</t>
    </r>
    <r>
      <rPr>
        <b/>
        <vertAlign val="superscript"/>
        <sz val="11"/>
        <color rgb="FF000000"/>
        <rFont val="Calibri"/>
        <family val="2"/>
        <charset val="238"/>
        <scheme val="minor"/>
      </rPr>
      <t>2</t>
    </r>
    <r>
      <rPr>
        <b/>
        <vertAlign val="superscript"/>
        <sz val="11"/>
        <color rgb="FF000000"/>
        <rFont val="Arial Narrow"/>
        <family val="2"/>
        <charset val="238"/>
      </rPr>
      <t xml:space="preserve"> </t>
    </r>
    <r>
      <rPr>
        <b/>
        <sz val="11"/>
        <color rgb="FF000000"/>
        <rFont val="Arial Narrow"/>
        <family val="2"/>
        <charset val="238"/>
      </rPr>
      <t>of which:</t>
    </r>
  </si>
  <si>
    <r>
      <t>Polsat channels; technical reach</t>
    </r>
    <r>
      <rPr>
        <b/>
        <vertAlign val="superscript"/>
        <sz val="11"/>
        <rFont val="Calibri"/>
        <family val="2"/>
        <charset val="238"/>
        <scheme val="minor"/>
      </rPr>
      <t>1</t>
    </r>
  </si>
  <si>
    <t>5</t>
  </si>
  <si>
    <t>ASSETS</t>
  </si>
  <si>
    <t>EQUITY AND LIABILITIES</t>
  </si>
  <si>
    <r>
      <rPr>
        <i/>
        <sz val="11"/>
        <color theme="1"/>
        <rFont val="Calibri"/>
        <family val="2"/>
        <charset val="238"/>
        <scheme val="minor"/>
      </rPr>
      <t>Senior Notes</t>
    </r>
    <r>
      <rPr>
        <sz val="11"/>
        <color theme="1"/>
        <rFont val="Calibri"/>
        <family val="2"/>
        <charset val="238"/>
        <scheme val="minor"/>
      </rPr>
      <t xml:space="preserve"> payable</t>
    </r>
  </si>
  <si>
    <r>
      <t xml:space="preserve">    POLSAT</t>
    </r>
    <r>
      <rPr>
        <sz val="11"/>
        <color rgb="FF000000"/>
        <rFont val="Calibri"/>
        <family val="2"/>
        <charset val="238"/>
        <scheme val="minor"/>
      </rPr>
      <t xml:space="preserve"> (main channel)</t>
    </r>
  </si>
  <si>
    <t>Polsat JimJam [JimJam]</t>
  </si>
  <si>
    <t>Net profit attributable to equity holders of the Parent</t>
  </si>
  <si>
    <t>CYFROWY POLSAT S.A. CAPITAL GROUP</t>
  </si>
  <si>
    <t>Retail revenue</t>
  </si>
  <si>
    <t>Gross profit for the period</t>
  </si>
  <si>
    <t>Net additions of reception equipment provided under operating lease</t>
  </si>
  <si>
    <r>
      <t>Number of  subscribers</t>
    </r>
    <r>
      <rPr>
        <b/>
        <sz val="11"/>
        <color rgb="FF000000"/>
        <rFont val="Arial Narrow"/>
        <family val="2"/>
        <charset val="238"/>
      </rPr>
      <t xml:space="preserve"> at the end of period, of which:</t>
    </r>
  </si>
  <si>
    <t>Number of subscribers to mobile telephony service at the end of period</t>
  </si>
  <si>
    <t>Number of subscribers to Internet service at the end of period</t>
  </si>
  <si>
    <r>
      <t>Average</t>
    </r>
    <r>
      <rPr>
        <sz val="11"/>
        <color theme="1"/>
        <rFont val="Arial Narrow"/>
        <family val="2"/>
        <charset val="238"/>
      </rPr>
      <t xml:space="preserve"> </t>
    </r>
    <r>
      <rPr>
        <b/>
        <sz val="11"/>
        <color rgb="FF000000"/>
        <rFont val="Arial Narrow"/>
        <family val="2"/>
        <charset val="238"/>
      </rPr>
      <t>revenue per user</t>
    </r>
    <r>
      <rPr>
        <b/>
        <vertAlign val="superscript"/>
        <sz val="11"/>
        <color rgb="FF000000"/>
        <rFont val="Arial Narrow"/>
        <family val="2"/>
        <charset val="238"/>
      </rPr>
      <t xml:space="preserve">3 </t>
    </r>
    <r>
      <rPr>
        <b/>
        <sz val="11"/>
        <color rgb="FF000000"/>
        <rFont val="Arial Narrow"/>
        <family val="2"/>
        <charset val="238"/>
      </rPr>
      <t>(ARPU) (PLN), of which:</t>
    </r>
  </si>
  <si>
    <t>4</t>
  </si>
  <si>
    <r>
      <t>(1)</t>
    </r>
    <r>
      <rPr>
        <sz val="9"/>
        <color theme="1"/>
        <rFont val="Calibri"/>
        <family val="2"/>
        <charset val="238"/>
        <scheme val="minor"/>
      </rPr>
      <t xml:space="preserve"> NAM, All day 16-49 audience share</t>
    </r>
  </si>
  <si>
    <t>Polsat Sport News</t>
  </si>
  <si>
    <t>Number of  subscribers to Multiroom service at the end of period</t>
  </si>
  <si>
    <r>
      <t xml:space="preserve">(1) </t>
    </r>
    <r>
      <rPr>
        <sz val="9"/>
        <color theme="1"/>
        <rFont val="Calibri"/>
        <family val="2"/>
        <charset val="238"/>
        <scheme val="minor"/>
      </rPr>
      <t>NAM, percentage of TV households able to receive a given channel; arithmetical average of monthly technical reach</t>
    </r>
  </si>
  <si>
    <t xml:space="preserve">Cash from operating activities </t>
  </si>
  <si>
    <t>Net cash used in financing activities</t>
  </si>
  <si>
    <t>Share of the profit of jointly controlled entity accounted for using the equity method</t>
  </si>
  <si>
    <t>Gain / (loss) on investment activities, net</t>
  </si>
  <si>
    <t>Non-controlling interests</t>
  </si>
  <si>
    <r>
      <t xml:space="preserve">Equity </t>
    </r>
    <r>
      <rPr>
        <b/>
        <sz val="11"/>
        <color rgb="FF000000"/>
        <rFont val="Calibri"/>
        <family val="2"/>
        <charset val="238"/>
        <scheme val="minor"/>
      </rPr>
      <t>attributable to equity holders of the Parent</t>
    </r>
  </si>
  <si>
    <t>Payments for film licenses and sports rights</t>
  </si>
  <si>
    <t>Amortization of film licenses and sports rights</t>
  </si>
  <si>
    <t>TV4</t>
  </si>
  <si>
    <t>TV6</t>
  </si>
  <si>
    <t>December 31, 2013</t>
  </si>
  <si>
    <t>Finance costs</t>
  </si>
  <si>
    <t>Depreciation, amortization, impairment and disposal</t>
  </si>
  <si>
    <t>1,5 pp</t>
  </si>
  <si>
    <t>Amortization, depreciation, impairment and disposal</t>
  </si>
  <si>
    <t>Loss/(gain) on sale of property, plant and equipment and intangible assets</t>
  </si>
  <si>
    <t>Dividends received</t>
  </si>
  <si>
    <t>Payment of interest on loans, borrowings, bonds, Cash Pool, finance lease and commissions*</t>
  </si>
  <si>
    <t>*includes impact of hedging instruments</t>
  </si>
  <si>
    <r>
      <t xml:space="preserve">(2) </t>
    </r>
    <r>
      <rPr>
        <sz val="9"/>
        <color theme="1"/>
        <rFont val="Calibri"/>
        <family val="2"/>
        <charset val="238"/>
        <scheme val="minor"/>
      </rPr>
      <t xml:space="preserve">until February 2013, the channel broadcast under TV Biznes </t>
    </r>
  </si>
  <si>
    <t>March 31, 2013</t>
  </si>
  <si>
    <t>March 31, 2014</t>
  </si>
  <si>
    <t>for the three-month period ended March 31,</t>
  </si>
  <si>
    <t>for the three-month period ended
March 31,</t>
  </si>
  <si>
    <r>
      <t xml:space="preserve">4 </t>
    </r>
    <r>
      <rPr>
        <sz val="9"/>
        <color theme="1"/>
        <rFont val="Calibri"/>
        <family val="2"/>
        <charset val="238"/>
        <scheme val="minor"/>
      </rPr>
      <t>Including 115,277 users of our MVNO service and 16,173 our clients who bought Polkomtel’s mobile telephony service within cross promotion</t>
    </r>
  </si>
  <si>
    <r>
      <t xml:space="preserve">5 </t>
    </r>
    <r>
      <rPr>
        <sz val="9"/>
        <color theme="1"/>
        <rFont val="Calibri"/>
        <family val="2"/>
        <charset val="238"/>
        <scheme val="minor"/>
      </rPr>
      <t>Including 132,647 users of our MVNO service and 7,580 our clients who bought Polkomtel’s mobile telephony service within cross promotion</t>
    </r>
  </si>
  <si>
    <r>
      <t>Audience share</t>
    </r>
    <r>
      <rPr>
        <b/>
        <vertAlign val="superscript"/>
        <sz val="11"/>
        <color theme="1"/>
        <rFont val="Calibri"/>
        <family val="2"/>
        <charset val="238"/>
        <scheme val="minor"/>
      </rPr>
      <t>(1), (7)</t>
    </r>
    <r>
      <rPr>
        <b/>
        <sz val="11"/>
        <color theme="1"/>
        <rFont val="Calibri"/>
        <family val="2"/>
        <charset val="238"/>
        <scheme val="minor"/>
      </rPr>
      <t>, including:</t>
    </r>
  </si>
  <si>
    <r>
      <t xml:space="preserve">    Thematic channels</t>
    </r>
    <r>
      <rPr>
        <b/>
        <vertAlign val="superscript"/>
        <sz val="11"/>
        <color rgb="FF000000"/>
        <rFont val="Calibri"/>
        <family val="2"/>
        <charset val="238"/>
        <scheme val="minor"/>
      </rPr>
      <t>(7)</t>
    </r>
  </si>
  <si>
    <t xml:space="preserve">CI Polsat </t>
  </si>
  <si>
    <r>
      <t>Polsat Biznes</t>
    </r>
    <r>
      <rPr>
        <vertAlign val="superscript"/>
        <sz val="11"/>
        <color theme="1"/>
        <rFont val="Calibri"/>
        <family val="2"/>
        <charset val="238"/>
        <scheme val="minor"/>
      </rPr>
      <t>(2)</t>
    </r>
  </si>
  <si>
    <t>Polsat Food</t>
  </si>
  <si>
    <r>
      <t>Polsat Viasat Explorer</t>
    </r>
    <r>
      <rPr>
        <vertAlign val="superscript"/>
        <sz val="11"/>
        <color theme="1"/>
        <rFont val="Calibri"/>
        <family val="2"/>
        <charset val="238"/>
        <scheme val="minor"/>
      </rPr>
      <t>(3)</t>
    </r>
  </si>
  <si>
    <r>
      <t>Polsat Viasat History</t>
    </r>
    <r>
      <rPr>
        <vertAlign val="superscript"/>
        <sz val="11"/>
        <color theme="1"/>
        <rFont val="Calibri"/>
        <family val="2"/>
        <charset val="238"/>
        <scheme val="minor"/>
      </rPr>
      <t>(3)</t>
    </r>
  </si>
  <si>
    <r>
      <t>Polsat Viasat Nature</t>
    </r>
    <r>
      <rPr>
        <vertAlign val="superscript"/>
        <sz val="11"/>
        <color theme="1"/>
        <rFont val="Calibri"/>
        <family val="2"/>
        <charset val="238"/>
        <scheme val="minor"/>
      </rPr>
      <t>(3)</t>
    </r>
  </si>
  <si>
    <r>
      <t>Polsat Romans</t>
    </r>
    <r>
      <rPr>
        <vertAlign val="superscript"/>
        <sz val="11"/>
        <color theme="1"/>
        <rFont val="Calibri"/>
        <family val="2"/>
        <charset val="238"/>
        <scheme val="minor"/>
      </rPr>
      <t>(5)</t>
    </r>
  </si>
  <si>
    <r>
      <t xml:space="preserve">TV4 </t>
    </r>
    <r>
      <rPr>
        <vertAlign val="superscript"/>
        <sz val="11"/>
        <color theme="1"/>
        <rFont val="Calibri"/>
        <family val="2"/>
        <charset val="238"/>
        <scheme val="minor"/>
      </rPr>
      <t>(6)</t>
    </r>
  </si>
  <si>
    <r>
      <t xml:space="preserve">TV6 </t>
    </r>
    <r>
      <rPr>
        <vertAlign val="superscript"/>
        <sz val="11"/>
        <color theme="1"/>
        <rFont val="Calibri"/>
        <family val="2"/>
        <charset val="238"/>
        <scheme val="minor"/>
      </rPr>
      <t>(6)</t>
    </r>
  </si>
  <si>
    <r>
      <t>Advertising market share</t>
    </r>
    <r>
      <rPr>
        <b/>
        <vertAlign val="superscript"/>
        <sz val="11"/>
        <rFont val="Calibri"/>
        <family val="2"/>
        <charset val="238"/>
        <scheme val="minor"/>
      </rPr>
      <t>(4)</t>
    </r>
  </si>
  <si>
    <r>
      <t>(2)</t>
    </r>
    <r>
      <rPr>
        <sz val="9"/>
        <color theme="1"/>
        <rFont val="Calibri"/>
        <family val="2"/>
        <charset val="238"/>
        <scheme val="minor"/>
      </rPr>
      <t xml:space="preserve"> Until February 2013 the channel operated under “TV Biznes”.</t>
    </r>
  </si>
  <si>
    <r>
      <t>(3)</t>
    </r>
    <r>
      <rPr>
        <sz val="9"/>
        <color theme="1"/>
        <rFont val="Calibri"/>
        <family val="2"/>
        <charset val="238"/>
        <scheme val="minor"/>
      </rPr>
      <t xml:space="preserve"> The channels operate under the Polsat brand since March 2013, data for Q1 2013 include March 2013 </t>
    </r>
  </si>
  <si>
    <r>
      <t>(4)</t>
    </r>
    <r>
      <rPr>
        <sz val="9"/>
        <color theme="1"/>
        <rFont val="Calibri"/>
        <family val="2"/>
        <charset val="238"/>
        <scheme val="minor"/>
      </rPr>
      <t xml:space="preserve"> Our estimates based on Starlink data </t>
    </r>
  </si>
  <si>
    <r>
      <t>(5)</t>
    </r>
    <r>
      <rPr>
        <sz val="9"/>
        <color theme="1"/>
        <rFont val="Calibri"/>
        <family val="2"/>
        <charset val="238"/>
        <scheme val="minor"/>
      </rPr>
      <t xml:space="preserve"> Channel broadcast since September 2013, data for the period of broadcasting.</t>
    </r>
  </si>
  <si>
    <r>
      <t>(6)</t>
    </r>
    <r>
      <rPr>
        <sz val="9"/>
        <color theme="1"/>
        <rFont val="Calibri"/>
        <family val="2"/>
        <charset val="238"/>
        <scheme val="minor"/>
      </rPr>
      <t xml:space="preserve"> Channel included in Polsat Group since September 2013, data relate to full periods indicated in the table above.</t>
    </r>
  </si>
  <si>
    <r>
      <t>(7)</t>
    </r>
    <r>
      <rPr>
        <sz val="9"/>
        <color theme="1"/>
        <rFont val="Calibri"/>
        <family val="2"/>
        <charset val="238"/>
        <scheme val="minor"/>
      </rPr>
      <t xml:space="preserve"> When calculating the total audience share of Polsat Group and audience share of thematic channels, we take into account the moment of including the channel into our portfolio (audience share of Polsat Viasat channels are included since March 2013, and audience share of Polsat Romans, TV4 and TV6 are included since September 2013, other months are calculated as zero audience share).</t>
    </r>
  </si>
  <si>
    <r>
      <t xml:space="preserve">Polsat Biznes </t>
    </r>
    <r>
      <rPr>
        <vertAlign val="superscript"/>
        <sz val="11"/>
        <color theme="1"/>
        <rFont val="Calibri"/>
        <family val="2"/>
        <charset val="238"/>
        <scheme val="minor"/>
      </rPr>
      <t>(2)</t>
    </r>
  </si>
  <si>
    <r>
      <t xml:space="preserve">Polsat Viasat Explorer </t>
    </r>
    <r>
      <rPr>
        <vertAlign val="superscript"/>
        <sz val="11"/>
        <color theme="1"/>
        <rFont val="Calibri"/>
        <family val="2"/>
        <charset val="238"/>
        <scheme val="minor"/>
      </rPr>
      <t>(3)</t>
    </r>
  </si>
  <si>
    <r>
      <t xml:space="preserve">Polsat Viasat History </t>
    </r>
    <r>
      <rPr>
        <vertAlign val="superscript"/>
        <sz val="11"/>
        <color theme="1"/>
        <rFont val="Calibri"/>
        <family val="2"/>
        <charset val="238"/>
        <scheme val="minor"/>
      </rPr>
      <t>(3)</t>
    </r>
  </si>
  <si>
    <r>
      <t xml:space="preserve">Polsat Viasat Nature </t>
    </r>
    <r>
      <rPr>
        <vertAlign val="superscript"/>
        <sz val="11"/>
        <color theme="1"/>
        <rFont val="Calibri"/>
        <family val="2"/>
        <charset val="238"/>
        <scheme val="minor"/>
      </rPr>
      <t>(3)</t>
    </r>
  </si>
  <si>
    <r>
      <t xml:space="preserve">Polsat Romans </t>
    </r>
    <r>
      <rPr>
        <vertAlign val="superscript"/>
        <sz val="11"/>
        <color theme="1"/>
        <rFont val="Calibri"/>
        <family val="2"/>
        <charset val="238"/>
        <scheme val="minor"/>
      </rPr>
      <t>(4)</t>
    </r>
  </si>
  <si>
    <r>
      <t xml:space="preserve">(3 ) </t>
    </r>
    <r>
      <rPr>
        <sz val="9"/>
        <color theme="1"/>
        <rFont val="Calibri"/>
        <family val="2"/>
        <charset val="238"/>
        <scheme val="minor"/>
      </rPr>
      <t>Channel broadcast based on cooperation of TV Polsat and Viasat Broadcasting since March 2013 (data for prior periods relate to the technical reach before the cooperation with TV Polsat)</t>
    </r>
  </si>
  <si>
    <r>
      <t>(4)</t>
    </r>
    <r>
      <rPr>
        <sz val="9"/>
        <color theme="1"/>
        <rFont val="Calibri"/>
        <family val="2"/>
        <charset val="238"/>
        <scheme val="minor"/>
      </rPr>
      <t xml:space="preserve"> Channel broadcast since September 2013</t>
    </r>
  </si>
  <si>
    <t>Other operating income /(costs), net</t>
  </si>
  <si>
    <t>Net profit</t>
  </si>
  <si>
    <t>0.9 pp</t>
  </si>
  <si>
    <t>0.6 pp</t>
  </si>
  <si>
    <t>2.4 pp</t>
  </si>
</sst>
</file>

<file path=xl/styles.xml><?xml version="1.0" encoding="utf-8"?>
<styleSheet xmlns="http://schemas.openxmlformats.org/spreadsheetml/2006/main">
  <numFmts count="7">
    <numFmt numFmtId="41" formatCode="_-* #,##0\ _z_ł_-;\-* #,##0\ _z_ł_-;_-* &quot;-&quot;\ _z_ł_-;_-@_-"/>
    <numFmt numFmtId="164" formatCode="_(* #,##0_);_(* \(#,##0\);_(* &quot;-&quot;_);_(@_)"/>
    <numFmt numFmtId="165" formatCode="#,##0.0"/>
    <numFmt numFmtId="166" formatCode="0.0"/>
    <numFmt numFmtId="167" formatCode="0.0%"/>
    <numFmt numFmtId="168" formatCode="#\.##0"/>
    <numFmt numFmtId="169" formatCode="\-"/>
  </numFmts>
  <fonts count="37">
    <font>
      <sz val="11"/>
      <color theme="1"/>
      <name val="Czcionka tekstu podstawowego"/>
      <family val="2"/>
      <charset val="238"/>
    </font>
    <font>
      <sz val="11"/>
      <color indexed="8"/>
      <name val="Czcionka tekstu podstawowego"/>
      <family val="2"/>
      <charset val="238"/>
    </font>
    <font>
      <b/>
      <sz val="9"/>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name val="Calibri"/>
      <family val="2"/>
      <charset val="238"/>
      <scheme val="minor"/>
    </font>
    <font>
      <b/>
      <sz val="12"/>
      <color theme="9"/>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11"/>
      <color rgb="FF000000"/>
      <name val="Arial Narrow"/>
      <family val="2"/>
      <charset val="238"/>
    </font>
    <font>
      <b/>
      <sz val="11"/>
      <color theme="1"/>
      <name val="Arial Narrow"/>
      <family val="2"/>
      <charset val="238"/>
    </font>
    <font>
      <b/>
      <vertAlign val="superscript"/>
      <sz val="11"/>
      <color rgb="FF000000"/>
      <name val="Arial Narrow"/>
      <family val="2"/>
      <charset val="238"/>
    </font>
    <font>
      <sz val="11"/>
      <color theme="1"/>
      <name val="Arial Narrow"/>
      <family val="2"/>
      <charset val="238"/>
    </font>
    <font>
      <i/>
      <sz val="11"/>
      <color theme="1"/>
      <name val="Calibri"/>
      <family val="2"/>
      <charset val="238"/>
      <scheme val="minor"/>
    </font>
    <font>
      <b/>
      <vertAlign val="superscript"/>
      <sz val="11"/>
      <color theme="1"/>
      <name val="Calibri"/>
      <family val="2"/>
      <charset val="238"/>
      <scheme val="minor"/>
    </font>
    <font>
      <vertAlign val="superscript"/>
      <sz val="11"/>
      <color theme="1"/>
      <name val="Calibri"/>
      <family val="2"/>
      <charset val="238"/>
      <scheme val="minor"/>
    </font>
    <font>
      <sz val="11"/>
      <color rgb="FFFF0000"/>
      <name val="Calibri"/>
      <family val="2"/>
      <charset val="238"/>
      <scheme val="minor"/>
    </font>
    <font>
      <b/>
      <sz val="11"/>
      <name val="Calibri"/>
      <family val="2"/>
      <charset val="238"/>
    </font>
    <font>
      <b/>
      <vertAlign val="superscript"/>
      <sz val="11"/>
      <name val="Calibri"/>
      <family val="2"/>
      <charset val="238"/>
    </font>
    <font>
      <b/>
      <i/>
      <sz val="11"/>
      <name val="Calibri"/>
      <family val="2"/>
      <charset val="238"/>
      <scheme val="minor"/>
    </font>
    <font>
      <i/>
      <sz val="11"/>
      <name val="Calibri"/>
      <family val="2"/>
      <charset val="238"/>
      <scheme val="minor"/>
    </font>
    <font>
      <b/>
      <sz val="11"/>
      <color rgb="FFFF0000"/>
      <name val="Calibri"/>
      <family val="2"/>
      <charset val="238"/>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
      <patternFill patternType="solid">
        <fgColor rgb="FFF2F2F2"/>
        <bgColor indexed="64"/>
      </patternFill>
    </fill>
  </fills>
  <borders count="24">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30">
    <xf numFmtId="0" fontId="0" fillId="0" borderId="0" xfId="0"/>
    <xf numFmtId="0" fontId="4" fillId="0" borderId="0" xfId="0" applyFont="1"/>
    <xf numFmtId="0" fontId="6" fillId="3" borderId="7" xfId="0" applyFont="1" applyFill="1" applyBorder="1" applyAlignment="1">
      <alignment vertical="center" wrapText="1"/>
    </xf>
    <xf numFmtId="0" fontId="7" fillId="3" borderId="5" xfId="0" applyFont="1" applyFill="1" applyBorder="1" applyAlignment="1">
      <alignment vertical="center" wrapText="1"/>
    </xf>
    <xf numFmtId="0" fontId="6" fillId="3" borderId="10" xfId="0" applyFont="1" applyFill="1" applyBorder="1" applyAlignment="1">
      <alignment vertical="center" wrapText="1"/>
    </xf>
    <xf numFmtId="0" fontId="8" fillId="3" borderId="5" xfId="0" applyFont="1" applyFill="1" applyBorder="1" applyAlignment="1">
      <alignment vertical="center" wrapText="1"/>
    </xf>
    <xf numFmtId="0" fontId="8" fillId="3" borderId="10" xfId="0" applyFont="1" applyFill="1" applyBorder="1" applyAlignment="1">
      <alignment vertical="center" wrapText="1"/>
    </xf>
    <xf numFmtId="167" fontId="10" fillId="2" borderId="10" xfId="0" applyNumberFormat="1" applyFont="1" applyFill="1" applyBorder="1" applyAlignment="1">
      <alignment horizontal="right" vertical="center" wrapText="1"/>
    </xf>
    <xf numFmtId="167" fontId="10" fillId="3" borderId="3" xfId="0" applyNumberFormat="1" applyFont="1" applyFill="1" applyBorder="1" applyAlignment="1">
      <alignment horizontal="right" vertical="center" wrapText="1"/>
    </xf>
    <xf numFmtId="167" fontId="11" fillId="2" borderId="7" xfId="0" applyNumberFormat="1" applyFont="1" applyFill="1" applyBorder="1" applyAlignment="1">
      <alignment horizontal="right" vertical="center" wrapText="1"/>
    </xf>
    <xf numFmtId="167" fontId="11" fillId="3" borderId="0" xfId="0" applyNumberFormat="1" applyFont="1" applyFill="1" applyBorder="1" applyAlignment="1">
      <alignment horizontal="right" vertical="center" wrapText="1"/>
    </xf>
    <xf numFmtId="167" fontId="11" fillId="2" borderId="10" xfId="0" applyNumberFormat="1" applyFont="1" applyFill="1" applyBorder="1" applyAlignment="1">
      <alignment horizontal="right" vertical="center" wrapText="1"/>
    </xf>
    <xf numFmtId="167" fontId="11" fillId="3" borderId="3" xfId="0" applyNumberFormat="1"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3" xfId="0" applyFont="1" applyFill="1" applyBorder="1" applyAlignment="1">
      <alignment horizontal="right" vertical="center" wrapText="1"/>
    </xf>
    <xf numFmtId="0" fontId="8" fillId="4" borderId="2" xfId="0" applyFont="1" applyFill="1" applyBorder="1" applyAlignment="1">
      <alignment horizontal="right" vertical="center" wrapText="1"/>
    </xf>
    <xf numFmtId="0" fontId="9" fillId="4" borderId="8" xfId="0" applyFont="1" applyFill="1" applyBorder="1" applyAlignment="1">
      <alignment horizontal="right" vertical="center" wrapText="1"/>
    </xf>
    <xf numFmtId="0" fontId="15" fillId="0" borderId="0" xfId="0" applyFont="1" applyFill="1" applyBorder="1" applyAlignment="1">
      <alignment vertical="center" wrapText="1"/>
    </xf>
    <xf numFmtId="0" fontId="0" fillId="0" borderId="0" xfId="0" applyBorder="1"/>
    <xf numFmtId="168" fontId="2" fillId="0" borderId="0" xfId="0" applyNumberFormat="1" applyFont="1" applyFill="1" applyBorder="1" applyAlignment="1">
      <alignment vertical="center"/>
    </xf>
    <xf numFmtId="0" fontId="7" fillId="3" borderId="12" xfId="0" applyFont="1" applyFill="1" applyBorder="1" applyAlignment="1">
      <alignment vertical="center" wrapText="1"/>
    </xf>
    <xf numFmtId="0" fontId="8" fillId="3" borderId="7" xfId="0" applyFont="1" applyFill="1" applyBorder="1" applyAlignment="1">
      <alignment vertical="center" wrapText="1"/>
    </xf>
    <xf numFmtId="0" fontId="10" fillId="3" borderId="5" xfId="0" applyFont="1" applyFill="1" applyBorder="1" applyAlignment="1">
      <alignment vertical="center" wrapText="1"/>
    </xf>
    <xf numFmtId="0" fontId="6" fillId="3" borderId="7" xfId="0" applyFont="1" applyFill="1" applyBorder="1" applyAlignment="1">
      <alignment vertical="center"/>
    </xf>
    <xf numFmtId="0" fontId="6" fillId="3" borderId="12" xfId="0" applyFont="1" applyFill="1" applyBorder="1" applyAlignment="1">
      <alignment vertical="center"/>
    </xf>
    <xf numFmtId="0" fontId="9" fillId="4" borderId="6" xfId="0" applyFont="1" applyFill="1" applyBorder="1" applyAlignment="1">
      <alignment horizontal="right" vertical="center" wrapText="1"/>
    </xf>
    <xf numFmtId="0" fontId="8" fillId="4" borderId="1" xfId="0" applyFont="1" applyFill="1" applyBorder="1" applyAlignment="1">
      <alignment horizontal="right" vertical="center" wrapText="1"/>
    </xf>
    <xf numFmtId="0" fontId="5" fillId="5" borderId="13" xfId="0" applyFont="1" applyFill="1" applyBorder="1" applyAlignment="1">
      <alignment horizontal="right" vertical="center"/>
    </xf>
    <xf numFmtId="0" fontId="5" fillId="5" borderId="17" xfId="0" applyFont="1" applyFill="1" applyBorder="1" applyAlignment="1">
      <alignment horizontal="right" vertical="center"/>
    </xf>
    <xf numFmtId="0" fontId="4" fillId="3" borderId="12" xfId="0" applyFont="1" applyFill="1" applyBorder="1" applyAlignment="1">
      <alignment vertical="center"/>
    </xf>
    <xf numFmtId="0" fontId="4" fillId="3" borderId="7" xfId="0" applyFont="1" applyFill="1" applyBorder="1" applyAlignment="1">
      <alignment vertical="center"/>
    </xf>
    <xf numFmtId="0" fontId="8" fillId="3" borderId="12" xfId="0" applyFont="1" applyFill="1" applyBorder="1" applyAlignment="1">
      <alignment vertical="center"/>
    </xf>
    <xf numFmtId="0" fontId="8" fillId="3" borderId="5" xfId="0" applyFont="1" applyFill="1" applyBorder="1" applyAlignment="1">
      <alignment vertical="center"/>
    </xf>
    <xf numFmtId="3" fontId="8" fillId="3" borderId="1" xfId="0" applyNumberFormat="1" applyFont="1" applyFill="1" applyBorder="1" applyAlignment="1">
      <alignment horizontal="right" vertical="center"/>
    </xf>
    <xf numFmtId="3" fontId="7" fillId="3" borderId="2" xfId="0" applyNumberFormat="1" applyFont="1" applyFill="1" applyBorder="1" applyAlignment="1">
      <alignment horizontal="right" vertical="center"/>
    </xf>
    <xf numFmtId="3" fontId="4" fillId="2" borderId="7" xfId="0" applyNumberFormat="1" applyFont="1" applyFill="1" applyBorder="1" applyAlignment="1">
      <alignment horizontal="right" vertical="center"/>
    </xf>
    <xf numFmtId="3" fontId="4" fillId="3"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3" borderId="2" xfId="0" applyNumberFormat="1" applyFont="1" applyFill="1" applyBorder="1" applyAlignment="1">
      <alignment horizontal="right" vertical="center"/>
    </xf>
    <xf numFmtId="3" fontId="7" fillId="3" borderId="1" xfId="0" applyNumberFormat="1" applyFont="1" applyFill="1" applyBorder="1" applyAlignment="1">
      <alignment horizontal="right" vertical="center"/>
    </xf>
    <xf numFmtId="3" fontId="10" fillId="2" borderId="5" xfId="0" applyNumberFormat="1" applyFont="1" applyFill="1" applyBorder="1" applyAlignment="1">
      <alignment horizontal="right" vertical="center" wrapText="1"/>
    </xf>
    <xf numFmtId="3" fontId="10" fillId="3" borderId="1" xfId="0" applyNumberFormat="1" applyFont="1" applyFill="1" applyBorder="1" applyAlignment="1">
      <alignment horizontal="right" vertical="center" wrapText="1"/>
    </xf>
    <xf numFmtId="3" fontId="11" fillId="2" borderId="7"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3" fontId="11" fillId="2" borderId="10" xfId="0" applyNumberFormat="1" applyFont="1" applyFill="1" applyBorder="1" applyAlignment="1">
      <alignment horizontal="right" vertical="center" wrapText="1"/>
    </xf>
    <xf numFmtId="3" fontId="11" fillId="3" borderId="3" xfId="0" applyNumberFormat="1" applyFont="1" applyFill="1" applyBorder="1" applyAlignment="1">
      <alignment horizontal="right" vertical="center" wrapText="1"/>
    </xf>
    <xf numFmtId="3" fontId="10" fillId="3" borderId="3" xfId="0" applyNumberFormat="1" applyFont="1" applyFill="1" applyBorder="1" applyAlignment="1">
      <alignment horizontal="right" vertical="center" wrapText="1"/>
    </xf>
    <xf numFmtId="3" fontId="4" fillId="2"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xf>
    <xf numFmtId="0" fontId="7" fillId="8" borderId="5" xfId="0" applyFont="1" applyFill="1" applyBorder="1" applyAlignment="1">
      <alignment vertical="center"/>
    </xf>
    <xf numFmtId="3" fontId="7" fillId="9" borderId="1" xfId="0" applyNumberFormat="1" applyFont="1" applyFill="1" applyBorder="1" applyAlignment="1">
      <alignment horizontal="right" vertical="center"/>
    </xf>
    <xf numFmtId="3" fontId="7" fillId="8" borderId="1" xfId="0" applyNumberFormat="1" applyFont="1" applyFill="1" applyBorder="1" applyAlignment="1">
      <alignment horizontal="right" vertical="center"/>
    </xf>
    <xf numFmtId="0" fontId="7" fillId="10" borderId="5" xfId="0" applyFont="1" applyFill="1" applyBorder="1" applyAlignment="1">
      <alignment vertical="center"/>
    </xf>
    <xf numFmtId="3" fontId="7" fillId="10" borderId="1" xfId="0" applyNumberFormat="1" applyFont="1" applyFill="1" applyBorder="1" applyAlignment="1">
      <alignment horizontal="right" vertical="center"/>
    </xf>
    <xf numFmtId="0" fontId="7" fillId="3" borderId="12" xfId="0" applyFont="1" applyFill="1" applyBorder="1" applyAlignment="1">
      <alignment vertical="center"/>
    </xf>
    <xf numFmtId="3" fontId="4" fillId="2" borderId="3" xfId="0" applyNumberFormat="1" applyFont="1" applyFill="1" applyBorder="1" applyAlignment="1">
      <alignment horizontal="right" vertical="center"/>
    </xf>
    <xf numFmtId="0" fontId="0" fillId="3" borderId="0" xfId="0" applyFill="1"/>
    <xf numFmtId="0" fontId="17" fillId="3" borderId="0" xfId="0" applyFont="1" applyFill="1" applyAlignment="1">
      <alignment vertical="center"/>
    </xf>
    <xf numFmtId="0" fontId="4" fillId="3" borderId="10" xfId="0" applyFont="1" applyFill="1" applyBorder="1" applyAlignment="1">
      <alignment vertical="center"/>
    </xf>
    <xf numFmtId="0" fontId="7" fillId="3" borderId="10" xfId="0" applyFont="1" applyFill="1" applyBorder="1" applyAlignment="1">
      <alignment vertical="center"/>
    </xf>
    <xf numFmtId="0" fontId="4" fillId="3" borderId="7" xfId="0" applyFont="1" applyFill="1" applyBorder="1" applyAlignment="1">
      <alignment vertical="center" wrapText="1"/>
    </xf>
    <xf numFmtId="3" fontId="4" fillId="3" borderId="3" xfId="0" applyNumberFormat="1" applyFont="1" applyFill="1" applyBorder="1" applyAlignment="1">
      <alignment horizontal="right" vertical="center"/>
    </xf>
    <xf numFmtId="0" fontId="5" fillId="5" borderId="1" xfId="0" applyFont="1" applyFill="1" applyBorder="1" applyAlignment="1">
      <alignment horizontal="right" vertical="center"/>
    </xf>
    <xf numFmtId="3" fontId="7" fillId="2" borderId="2" xfId="0" applyNumberFormat="1" applyFont="1" applyFill="1" applyBorder="1" applyAlignment="1">
      <alignment horizontal="right" vertical="center"/>
    </xf>
    <xf numFmtId="3" fontId="8" fillId="2" borderId="1" xfId="0" applyNumberFormat="1" applyFont="1" applyFill="1" applyBorder="1" applyAlignment="1">
      <alignment horizontal="right" vertical="center"/>
    </xf>
    <xf numFmtId="3" fontId="6" fillId="2" borderId="0" xfId="0" applyNumberFormat="1" applyFont="1" applyFill="1" applyBorder="1" applyAlignment="1">
      <alignment horizontal="right" vertical="center"/>
    </xf>
    <xf numFmtId="0" fontId="8" fillId="4" borderId="3" xfId="0" applyFont="1" applyFill="1" applyBorder="1" applyAlignment="1">
      <alignment horizontal="right" vertical="center" wrapText="1"/>
    </xf>
    <xf numFmtId="0" fontId="9" fillId="4" borderId="11" xfId="0" applyFont="1" applyFill="1" applyBorder="1" applyAlignment="1">
      <alignment horizontal="right" vertical="center" wrapText="1"/>
    </xf>
    <xf numFmtId="0" fontId="5" fillId="5" borderId="10" xfId="0" applyFont="1" applyFill="1" applyBorder="1" applyAlignment="1">
      <alignment horizontal="right" vertical="center"/>
    </xf>
    <xf numFmtId="3" fontId="4" fillId="2" borderId="2" xfId="0" applyNumberFormat="1" applyFont="1" applyFill="1" applyBorder="1" applyAlignment="1">
      <alignment horizontal="right" vertical="center"/>
    </xf>
    <xf numFmtId="3" fontId="4" fillId="3" borderId="2" xfId="0" applyNumberFormat="1" applyFont="1" applyFill="1" applyBorder="1" applyAlignment="1">
      <alignment horizontal="right" vertical="center"/>
    </xf>
    <xf numFmtId="0" fontId="6" fillId="3" borderId="10" xfId="0" applyFont="1" applyFill="1" applyBorder="1" applyAlignment="1">
      <alignment vertical="center"/>
    </xf>
    <xf numFmtId="3" fontId="6" fillId="2" borderId="2" xfId="0" applyNumberFormat="1" applyFont="1" applyFill="1" applyBorder="1" applyAlignment="1">
      <alignment horizontal="right" vertical="center"/>
    </xf>
    <xf numFmtId="3" fontId="6" fillId="2" borderId="3" xfId="0" applyNumberFormat="1" applyFont="1" applyFill="1" applyBorder="1" applyAlignment="1">
      <alignment horizontal="right" vertical="center"/>
    </xf>
    <xf numFmtId="3" fontId="6" fillId="3" borderId="3" xfId="0" applyNumberFormat="1" applyFont="1" applyFill="1" applyBorder="1" applyAlignment="1">
      <alignment horizontal="right" vertical="center"/>
    </xf>
    <xf numFmtId="0" fontId="8" fillId="11" borderId="5" xfId="0" applyFont="1" applyFill="1" applyBorder="1" applyAlignment="1">
      <alignment vertical="center"/>
    </xf>
    <xf numFmtId="3" fontId="8" fillId="9" borderId="1" xfId="0" applyNumberFormat="1" applyFont="1" applyFill="1" applyBorder="1" applyAlignment="1">
      <alignment horizontal="right" vertical="center"/>
    </xf>
    <xf numFmtId="3" fontId="8" fillId="11" borderId="1" xfId="0" applyNumberFormat="1" applyFont="1" applyFill="1" applyBorder="1" applyAlignment="1">
      <alignment horizontal="right" vertical="center"/>
    </xf>
    <xf numFmtId="0" fontId="7" fillId="8" borderId="5" xfId="0" applyFont="1" applyFill="1" applyBorder="1" applyAlignment="1">
      <alignment vertical="center" wrapText="1"/>
    </xf>
    <xf numFmtId="3" fontId="8" fillId="8" borderId="1" xfId="0" applyNumberFormat="1" applyFont="1" applyFill="1" applyBorder="1" applyAlignment="1">
      <alignment vertical="center" wrapText="1"/>
    </xf>
    <xf numFmtId="3" fontId="4" fillId="3" borderId="0"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3" fontId="4" fillId="2" borderId="7" xfId="0" applyNumberFormat="1" applyFont="1" applyFill="1" applyBorder="1" applyAlignment="1">
      <alignment vertical="center" wrapText="1"/>
    </xf>
    <xf numFmtId="3" fontId="4" fillId="3" borderId="0" xfId="0" applyNumberFormat="1" applyFont="1" applyFill="1" applyBorder="1" applyAlignment="1">
      <alignment vertical="center" wrapText="1"/>
    </xf>
    <xf numFmtId="4" fontId="8" fillId="6" borderId="1" xfId="0" applyNumberFormat="1" applyFont="1" applyFill="1" applyBorder="1" applyAlignment="1">
      <alignment vertical="center" wrapText="1"/>
    </xf>
    <xf numFmtId="0" fontId="7" fillId="0" borderId="5" xfId="0" applyFont="1" applyBorder="1" applyAlignment="1">
      <alignment vertical="center" wrapText="1"/>
    </xf>
    <xf numFmtId="0" fontId="8"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5" fillId="11" borderId="12" xfId="0" applyFont="1" applyFill="1" applyBorder="1" applyAlignment="1">
      <alignment vertical="center"/>
    </xf>
    <xf numFmtId="3" fontId="7" fillId="11" borderId="2" xfId="0" applyNumberFormat="1" applyFont="1" applyFill="1" applyBorder="1" applyAlignment="1">
      <alignment vertical="center"/>
    </xf>
    <xf numFmtId="3" fontId="7" fillId="9" borderId="12" xfId="0" applyNumberFormat="1" applyFont="1" applyFill="1" applyBorder="1" applyAlignment="1">
      <alignment vertical="center"/>
    </xf>
    <xf numFmtId="0" fontId="5" fillId="11" borderId="10" xfId="0" applyFont="1" applyFill="1" applyBorder="1" applyAlignment="1">
      <alignment vertical="center"/>
    </xf>
    <xf numFmtId="0" fontId="0" fillId="0" borderId="0" xfId="0" applyAlignment="1">
      <alignment vertical="center"/>
    </xf>
    <xf numFmtId="3" fontId="4" fillId="2" borderId="7" xfId="0" applyNumberFormat="1" applyFont="1" applyFill="1" applyBorder="1" applyAlignment="1">
      <alignment horizontal="right" vertical="center" wrapText="1"/>
    </xf>
    <xf numFmtId="3" fontId="7" fillId="2" borderId="7" xfId="0" applyNumberFormat="1" applyFont="1" applyFill="1" applyBorder="1" applyAlignment="1">
      <alignment horizontal="right" vertical="center"/>
    </xf>
    <xf numFmtId="3" fontId="4" fillId="2" borderId="10" xfId="0" applyNumberFormat="1" applyFont="1" applyFill="1" applyBorder="1" applyAlignment="1">
      <alignment horizontal="right" vertical="center" wrapText="1"/>
    </xf>
    <xf numFmtId="0" fontId="4" fillId="3" borderId="14" xfId="0" applyFont="1" applyFill="1" applyBorder="1" applyAlignment="1">
      <alignment vertical="center"/>
    </xf>
    <xf numFmtId="0" fontId="4" fillId="3" borderId="19" xfId="0" applyFont="1" applyFill="1" applyBorder="1" applyAlignment="1">
      <alignment vertical="center"/>
    </xf>
    <xf numFmtId="0" fontId="4" fillId="3" borderId="14" xfId="0" applyFont="1" applyFill="1" applyBorder="1" applyAlignment="1">
      <alignment vertical="center" wrapText="1"/>
    </xf>
    <xf numFmtId="0" fontId="4" fillId="3" borderId="19" xfId="0" applyFont="1" applyFill="1" applyBorder="1" applyAlignment="1">
      <alignment vertical="center" wrapText="1"/>
    </xf>
    <xf numFmtId="0" fontId="7" fillId="3" borderId="19" xfId="0" applyFont="1" applyFill="1" applyBorder="1" applyAlignment="1">
      <alignment vertical="center" wrapText="1"/>
    </xf>
    <xf numFmtId="3" fontId="4" fillId="3" borderId="9" xfId="0" applyNumberFormat="1" applyFont="1" applyFill="1" applyBorder="1" applyAlignment="1">
      <alignment horizontal="right" vertical="center"/>
    </xf>
    <xf numFmtId="3" fontId="7" fillId="3" borderId="0" xfId="0" applyNumberFormat="1" applyFont="1" applyFill="1" applyBorder="1" applyAlignment="1">
      <alignment horizontal="right" vertical="center"/>
    </xf>
    <xf numFmtId="3" fontId="4" fillId="3" borderId="9" xfId="0" applyNumberFormat="1" applyFont="1" applyFill="1" applyBorder="1" applyAlignment="1">
      <alignment horizontal="right" vertical="center" wrapText="1"/>
    </xf>
    <xf numFmtId="3" fontId="7" fillId="3" borderId="9" xfId="0" applyNumberFormat="1" applyFont="1" applyFill="1" applyBorder="1" applyAlignment="1">
      <alignment horizontal="right" vertical="center"/>
    </xf>
    <xf numFmtId="3" fontId="7" fillId="3" borderId="9" xfId="0" applyNumberFormat="1" applyFont="1" applyFill="1" applyBorder="1" applyAlignment="1">
      <alignment horizontal="right" vertical="center" wrapText="1"/>
    </xf>
    <xf numFmtId="0" fontId="0" fillId="3" borderId="0" xfId="0" applyFill="1" applyAlignment="1">
      <alignment vertical="center"/>
    </xf>
    <xf numFmtId="0" fontId="20" fillId="0" borderId="0" xfId="0" applyFont="1" applyAlignment="1">
      <alignment vertical="center"/>
    </xf>
    <xf numFmtId="0" fontId="21" fillId="5" borderId="10" xfId="0" applyFont="1" applyFill="1" applyBorder="1" applyAlignment="1">
      <alignment horizontal="right" vertical="center"/>
    </xf>
    <xf numFmtId="0" fontId="22" fillId="4" borderId="3" xfId="0" applyFont="1" applyFill="1" applyBorder="1" applyAlignment="1">
      <alignment horizontal="right" vertical="center" wrapText="1"/>
    </xf>
    <xf numFmtId="0" fontId="23" fillId="4" borderId="11" xfId="0" applyFont="1" applyFill="1" applyBorder="1" applyAlignment="1">
      <alignment horizontal="right" vertical="center" wrapText="1"/>
    </xf>
    <xf numFmtId="0" fontId="7" fillId="3" borderId="0" xfId="0" applyFont="1" applyFill="1" applyBorder="1" applyAlignment="1">
      <alignment vertical="center"/>
    </xf>
    <xf numFmtId="0" fontId="8" fillId="3" borderId="0" xfId="0" applyFont="1" applyFill="1" applyBorder="1" applyAlignment="1">
      <alignment horizontal="right" vertical="center" wrapText="1"/>
    </xf>
    <xf numFmtId="0" fontId="9" fillId="3" borderId="0" xfId="0" applyFont="1" applyFill="1" applyBorder="1" applyAlignment="1">
      <alignment horizontal="right" vertical="center" wrapText="1"/>
    </xf>
    <xf numFmtId="0" fontId="5" fillId="6" borderId="0" xfId="0" applyFont="1" applyFill="1" applyBorder="1" applyAlignment="1">
      <alignment horizontal="right" vertical="center"/>
    </xf>
    <xf numFmtId="0" fontId="4" fillId="3" borderId="0" xfId="0" applyFont="1" applyFill="1" applyBorder="1" applyAlignment="1">
      <alignment vertical="center"/>
    </xf>
    <xf numFmtId="0" fontId="4" fillId="3" borderId="0" xfId="0" applyFont="1" applyFill="1" applyAlignment="1">
      <alignment vertical="center"/>
    </xf>
    <xf numFmtId="0" fontId="23" fillId="4" borderId="6" xfId="0" applyFont="1" applyFill="1" applyBorder="1" applyAlignment="1">
      <alignment horizontal="right" vertical="center" wrapText="1"/>
    </xf>
    <xf numFmtId="3" fontId="4" fillId="0" borderId="0" xfId="0" applyNumberFormat="1" applyFont="1" applyFill="1" applyBorder="1" applyAlignment="1">
      <alignment horizontal="right" vertical="center" wrapText="1"/>
    </xf>
    <xf numFmtId="3" fontId="4" fillId="3" borderId="2" xfId="0" applyNumberFormat="1" applyFont="1" applyFill="1" applyBorder="1" applyAlignment="1">
      <alignment horizontal="right" vertical="center" wrapText="1"/>
    </xf>
    <xf numFmtId="3" fontId="8" fillId="9" borderId="2" xfId="0" applyNumberFormat="1" applyFont="1" applyFill="1" applyBorder="1" applyAlignment="1">
      <alignment vertical="center" wrapText="1"/>
    </xf>
    <xf numFmtId="0" fontId="7" fillId="8" borderId="12" xfId="0" applyFont="1" applyFill="1" applyBorder="1" applyAlignment="1">
      <alignment vertical="center" wrapText="1"/>
    </xf>
    <xf numFmtId="3" fontId="8" fillId="8" borderId="3" xfId="0" applyNumberFormat="1" applyFont="1" applyFill="1" applyBorder="1" applyAlignment="1">
      <alignment vertical="center" wrapText="1"/>
    </xf>
    <xf numFmtId="3" fontId="7" fillId="3" borderId="2" xfId="0" applyNumberFormat="1" applyFont="1" applyFill="1" applyBorder="1" applyAlignment="1">
      <alignment horizontal="right" vertical="center" wrapText="1"/>
    </xf>
    <xf numFmtId="0" fontId="4" fillId="3" borderId="10" xfId="0" applyFont="1" applyFill="1" applyBorder="1" applyAlignment="1">
      <alignment vertical="center" wrapText="1"/>
    </xf>
    <xf numFmtId="0" fontId="7" fillId="8" borderId="7" xfId="0" applyFont="1" applyFill="1" applyBorder="1" applyAlignment="1">
      <alignment vertical="center" wrapText="1"/>
    </xf>
    <xf numFmtId="3" fontId="8" fillId="8" borderId="0" xfId="0" applyNumberFormat="1" applyFont="1" applyFill="1" applyBorder="1" applyAlignment="1">
      <alignment vertical="center" wrapText="1"/>
    </xf>
    <xf numFmtId="0" fontId="6" fillId="3" borderId="5" xfId="0" applyFont="1" applyFill="1" applyBorder="1" applyAlignment="1">
      <alignment vertical="center" wrapText="1"/>
    </xf>
    <xf numFmtId="3" fontId="4" fillId="3" borderId="1" xfId="0" applyNumberFormat="1" applyFont="1" applyFill="1" applyBorder="1" applyAlignment="1">
      <alignment horizontal="right" vertical="center" wrapText="1"/>
    </xf>
    <xf numFmtId="3" fontId="4" fillId="2" borderId="12" xfId="0" applyNumberFormat="1" applyFont="1" applyFill="1" applyBorder="1" applyAlignment="1">
      <alignment horizontal="right" vertical="center" wrapText="1"/>
    </xf>
    <xf numFmtId="0" fontId="4" fillId="3" borderId="12" xfId="0" applyFont="1" applyFill="1" applyBorder="1" applyAlignment="1">
      <alignment vertical="center" wrapText="1"/>
    </xf>
    <xf numFmtId="3" fontId="4" fillId="2" borderId="2" xfId="0" applyNumberFormat="1" applyFont="1" applyFill="1" applyBorder="1" applyAlignment="1">
      <alignment horizontal="right" vertical="center" wrapText="1"/>
    </xf>
    <xf numFmtId="0" fontId="8" fillId="0" borderId="0" xfId="0" applyFont="1" applyFill="1" applyBorder="1" applyAlignment="1">
      <alignment vertical="center" wrapText="1"/>
    </xf>
    <xf numFmtId="0" fontId="0" fillId="0" borderId="0" xfId="0" applyFill="1" applyBorder="1"/>
    <xf numFmtId="0" fontId="21" fillId="5" borderId="3" xfId="0" applyFont="1" applyFill="1" applyBorder="1" applyAlignment="1">
      <alignment horizontal="right" vertical="center"/>
    </xf>
    <xf numFmtId="3" fontId="7" fillId="2" borderId="0" xfId="0" applyNumberFormat="1" applyFont="1" applyFill="1" applyBorder="1" applyAlignment="1">
      <alignment horizontal="right" vertical="center"/>
    </xf>
    <xf numFmtId="3" fontId="4" fillId="2" borderId="12" xfId="0" applyNumberFormat="1" applyFont="1" applyFill="1" applyBorder="1" applyAlignment="1">
      <alignment horizontal="right" vertical="center"/>
    </xf>
    <xf numFmtId="3" fontId="4" fillId="3" borderId="8" xfId="0" applyNumberFormat="1" applyFont="1" applyFill="1" applyBorder="1" applyAlignment="1">
      <alignment horizontal="right" vertical="center"/>
    </xf>
    <xf numFmtId="3" fontId="4" fillId="3" borderId="8" xfId="0" applyNumberFormat="1" applyFont="1" applyFill="1" applyBorder="1" applyAlignment="1">
      <alignment horizontal="right" vertical="center" wrapText="1"/>
    </xf>
    <xf numFmtId="3" fontId="7" fillId="2" borderId="0" xfId="0"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xf>
    <xf numFmtId="0" fontId="7" fillId="8" borderId="10" xfId="0" applyFont="1" applyFill="1" applyBorder="1" applyAlignment="1">
      <alignment vertical="center"/>
    </xf>
    <xf numFmtId="3" fontId="7" fillId="9" borderId="3" xfId="0" applyNumberFormat="1" applyFont="1" applyFill="1" applyBorder="1" applyAlignment="1">
      <alignment horizontal="right" vertical="center"/>
    </xf>
    <xf numFmtId="3" fontId="7" fillId="8" borderId="3"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6" fillId="3" borderId="12" xfId="0" applyFont="1" applyFill="1" applyBorder="1"/>
    <xf numFmtId="0" fontId="6" fillId="3" borderId="7" xfId="0" applyFont="1" applyFill="1" applyBorder="1"/>
    <xf numFmtId="0" fontId="6" fillId="3" borderId="7" xfId="0" applyFont="1" applyFill="1" applyBorder="1" applyAlignment="1">
      <alignment wrapText="1"/>
    </xf>
    <xf numFmtId="0" fontId="6" fillId="3" borderId="10" xfId="0" applyFont="1" applyFill="1" applyBorder="1"/>
    <xf numFmtId="3" fontId="6"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4" fillId="0" borderId="0" xfId="0" applyNumberFormat="1" applyFont="1"/>
    <xf numFmtId="0" fontId="4" fillId="0" borderId="0" xfId="0" applyFont="1" applyFill="1" applyBorder="1" applyAlignment="1">
      <alignment vertical="center" wrapText="1"/>
    </xf>
    <xf numFmtId="0" fontId="7" fillId="0" borderId="0" xfId="0" applyFont="1" applyFill="1" applyBorder="1" applyAlignment="1">
      <alignment vertical="center" wrapText="1"/>
    </xf>
    <xf numFmtId="0" fontId="6" fillId="0" borderId="0" xfId="0" applyFont="1" applyFill="1" applyBorder="1" applyAlignment="1">
      <alignment vertical="center" wrapText="1"/>
    </xf>
    <xf numFmtId="0" fontId="5" fillId="5" borderId="0" xfId="0" applyFont="1" applyFill="1" applyBorder="1" applyAlignment="1">
      <alignment horizontal="right" vertical="center"/>
    </xf>
    <xf numFmtId="3" fontId="10" fillId="2" borderId="1"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3" fontId="11" fillId="2" borderId="3" xfId="0" applyNumberFormat="1" applyFont="1" applyFill="1" applyBorder="1" applyAlignment="1">
      <alignment horizontal="right" vertical="center" wrapText="1"/>
    </xf>
    <xf numFmtId="3" fontId="10" fillId="2" borderId="3" xfId="0" applyNumberFormat="1" applyFont="1" applyFill="1" applyBorder="1" applyAlignment="1">
      <alignment horizontal="right" vertical="center" wrapText="1"/>
    </xf>
    <xf numFmtId="167" fontId="10" fillId="2" borderId="3" xfId="0" applyNumberFormat="1" applyFont="1" applyFill="1" applyBorder="1" applyAlignment="1">
      <alignment horizontal="right" vertical="center" wrapText="1"/>
    </xf>
    <xf numFmtId="167" fontId="11" fillId="2" borderId="0" xfId="0" applyNumberFormat="1" applyFont="1" applyFill="1" applyBorder="1" applyAlignment="1">
      <alignment horizontal="right" vertical="center" wrapText="1"/>
    </xf>
    <xf numFmtId="167" fontId="11" fillId="2" borderId="3" xfId="0" applyNumberFormat="1" applyFont="1" applyFill="1" applyBorder="1" applyAlignment="1">
      <alignment horizontal="right" vertical="center" wrapText="1"/>
    </xf>
    <xf numFmtId="0" fontId="11" fillId="2" borderId="3" xfId="0" applyFont="1" applyFill="1" applyBorder="1" applyAlignment="1">
      <alignment horizontal="right" vertical="center" wrapText="1"/>
    </xf>
    <xf numFmtId="0" fontId="4" fillId="3" borderId="0" xfId="0" applyFont="1" applyFill="1"/>
    <xf numFmtId="0" fontId="13" fillId="0" borderId="0" xfId="0" applyFont="1" applyFill="1" applyAlignment="1">
      <alignment wrapText="1"/>
    </xf>
    <xf numFmtId="167" fontId="7" fillId="8" borderId="6" xfId="1" applyNumberFormat="1" applyFont="1" applyFill="1" applyBorder="1" applyAlignment="1">
      <alignment vertical="center"/>
    </xf>
    <xf numFmtId="167" fontId="4" fillId="3" borderId="8" xfId="1" applyNumberFormat="1" applyFont="1" applyFill="1" applyBorder="1" applyAlignment="1">
      <alignment vertical="center"/>
    </xf>
    <xf numFmtId="167" fontId="4" fillId="3" borderId="9" xfId="1" applyNumberFormat="1" applyFont="1" applyFill="1" applyBorder="1" applyAlignment="1">
      <alignment vertical="center"/>
    </xf>
    <xf numFmtId="167" fontId="4" fillId="3" borderId="11" xfId="1" applyNumberFormat="1" applyFont="1" applyFill="1" applyBorder="1" applyAlignment="1">
      <alignment vertical="center"/>
    </xf>
    <xf numFmtId="167" fontId="7" fillId="11" borderId="6" xfId="1" applyNumberFormat="1" applyFont="1" applyFill="1" applyBorder="1" applyAlignment="1">
      <alignment vertical="center"/>
    </xf>
    <xf numFmtId="167" fontId="4" fillId="3" borderId="8" xfId="1" applyNumberFormat="1" applyFont="1" applyFill="1" applyBorder="1" applyAlignment="1">
      <alignment horizontal="right" vertical="center" wrapText="1"/>
    </xf>
    <xf numFmtId="167" fontId="4" fillId="3" borderId="9" xfId="1" applyNumberFormat="1" applyFont="1" applyFill="1" applyBorder="1" applyAlignment="1">
      <alignment horizontal="right" vertical="center" wrapText="1"/>
    </xf>
    <xf numFmtId="167" fontId="4" fillId="3" borderId="11" xfId="1" applyNumberFormat="1" applyFont="1" applyFill="1" applyBorder="1" applyAlignment="1">
      <alignment horizontal="right" vertical="center" wrapText="1"/>
    </xf>
    <xf numFmtId="167" fontId="7" fillId="3" borderId="6" xfId="1" applyNumberFormat="1" applyFont="1" applyFill="1" applyBorder="1" applyAlignment="1">
      <alignment vertical="center"/>
    </xf>
    <xf numFmtId="167" fontId="8" fillId="3" borderId="8" xfId="1" applyNumberFormat="1" applyFont="1" applyFill="1" applyBorder="1" applyAlignment="1">
      <alignment vertical="center" wrapText="1"/>
    </xf>
    <xf numFmtId="167" fontId="8" fillId="3" borderId="9" xfId="1" applyNumberFormat="1" applyFont="1" applyFill="1" applyBorder="1" applyAlignment="1">
      <alignment vertical="center" wrapText="1"/>
    </xf>
    <xf numFmtId="167" fontId="4" fillId="3" borderId="11" xfId="1" applyNumberFormat="1" applyFont="1" applyFill="1" applyBorder="1" applyAlignment="1">
      <alignment vertical="center" wrapText="1"/>
    </xf>
    <xf numFmtId="167" fontId="6" fillId="3" borderId="6" xfId="1" applyNumberFormat="1" applyFont="1" applyFill="1" applyBorder="1" applyAlignment="1">
      <alignment vertical="center" wrapText="1"/>
    </xf>
    <xf numFmtId="167" fontId="7" fillId="11" borderId="8" xfId="1" applyNumberFormat="1" applyFont="1" applyFill="1" applyBorder="1" applyAlignment="1">
      <alignment vertical="center"/>
    </xf>
    <xf numFmtId="167" fontId="7" fillId="11" borderId="3" xfId="1" applyNumberFormat="1" applyFont="1" applyFill="1" applyBorder="1" applyAlignment="1">
      <alignment vertical="center"/>
    </xf>
    <xf numFmtId="167" fontId="7" fillId="9" borderId="10" xfId="1" applyNumberFormat="1" applyFont="1" applyFill="1" applyBorder="1" applyAlignment="1">
      <alignment vertical="center"/>
    </xf>
    <xf numFmtId="167" fontId="7" fillId="8" borderId="11" xfId="1" applyNumberFormat="1" applyFont="1" applyFill="1" applyBorder="1" applyAlignment="1">
      <alignment vertical="center"/>
    </xf>
    <xf numFmtId="167" fontId="7" fillId="10" borderId="6" xfId="1" applyNumberFormat="1" applyFont="1" applyFill="1" applyBorder="1" applyAlignment="1">
      <alignment vertical="center"/>
    </xf>
    <xf numFmtId="167" fontId="4" fillId="3" borderId="9" xfId="1" applyNumberFormat="1" applyFont="1" applyFill="1" applyBorder="1" applyAlignment="1">
      <alignment horizontal="right" vertical="center"/>
    </xf>
    <xf numFmtId="167" fontId="6" fillId="3" borderId="9" xfId="1" applyNumberFormat="1" applyFont="1" applyFill="1" applyBorder="1" applyAlignment="1">
      <alignment horizontal="right" vertical="center"/>
    </xf>
    <xf numFmtId="167" fontId="7" fillId="3" borderId="8" xfId="1" applyNumberFormat="1" applyFont="1" applyFill="1" applyBorder="1" applyAlignment="1">
      <alignment vertical="center"/>
    </xf>
    <xf numFmtId="167" fontId="10" fillId="3" borderId="6" xfId="1" applyNumberFormat="1" applyFont="1" applyFill="1" applyBorder="1" applyAlignment="1">
      <alignment horizontal="right" vertical="center" wrapText="1"/>
    </xf>
    <xf numFmtId="167" fontId="11" fillId="3" borderId="9" xfId="1" applyNumberFormat="1" applyFont="1" applyFill="1" applyBorder="1" applyAlignment="1">
      <alignment horizontal="right" vertical="center" wrapText="1"/>
    </xf>
    <xf numFmtId="167" fontId="11" fillId="3" borderId="11" xfId="1" applyNumberFormat="1" applyFont="1" applyFill="1" applyBorder="1" applyAlignment="1">
      <alignment horizontal="right" vertical="center" wrapText="1"/>
    </xf>
    <xf numFmtId="167" fontId="10" fillId="3" borderId="11" xfId="1" applyNumberFormat="1" applyFont="1" applyFill="1" applyBorder="1" applyAlignment="1">
      <alignment horizontal="right" vertical="center" wrapText="1"/>
    </xf>
    <xf numFmtId="166" fontId="10" fillId="2" borderId="5" xfId="0" applyNumberFormat="1" applyFont="1" applyFill="1" applyBorder="1" applyAlignment="1">
      <alignment horizontal="right" vertical="center" wrapText="1"/>
    </xf>
    <xf numFmtId="166" fontId="10" fillId="2" borderId="1" xfId="0" applyNumberFormat="1" applyFont="1" applyFill="1" applyBorder="1" applyAlignment="1">
      <alignment horizontal="right" vertical="center" wrapText="1"/>
    </xf>
    <xf numFmtId="166" fontId="10" fillId="3" borderId="1" xfId="0" applyNumberFormat="1" applyFont="1" applyFill="1" applyBorder="1" applyAlignment="1">
      <alignment horizontal="right" vertical="center" wrapText="1"/>
    </xf>
    <xf numFmtId="0" fontId="11" fillId="2" borderId="12" xfId="0" applyFont="1" applyFill="1" applyBorder="1" applyAlignment="1">
      <alignment horizontal="right" vertical="center" wrapText="1"/>
    </xf>
    <xf numFmtId="0" fontId="11" fillId="2" borderId="2" xfId="0" applyFont="1" applyFill="1" applyBorder="1" applyAlignment="1">
      <alignment horizontal="right" vertical="center" wrapText="1"/>
    </xf>
    <xf numFmtId="166" fontId="11" fillId="3" borderId="2" xfId="0" applyNumberFormat="1" applyFont="1" applyFill="1" applyBorder="1" applyAlignment="1">
      <alignment horizontal="right" vertical="center" wrapText="1"/>
    </xf>
    <xf numFmtId="167" fontId="11" fillId="3" borderId="8" xfId="1" applyNumberFormat="1" applyFont="1" applyFill="1" applyBorder="1" applyAlignment="1">
      <alignment horizontal="right" vertical="center" wrapText="1"/>
    </xf>
    <xf numFmtId="10" fontId="10" fillId="2" borderId="12" xfId="1" applyNumberFormat="1" applyFont="1" applyFill="1" applyBorder="1" applyAlignment="1">
      <alignment horizontal="right" vertical="center" wrapText="1"/>
    </xf>
    <xf numFmtId="10" fontId="10" fillId="3" borderId="2" xfId="1" applyNumberFormat="1" applyFont="1" applyFill="1" applyBorder="1" applyAlignment="1">
      <alignment horizontal="right" vertical="center" wrapText="1"/>
    </xf>
    <xf numFmtId="10" fontId="10" fillId="2" borderId="18" xfId="1" applyNumberFormat="1" applyFont="1" applyFill="1" applyBorder="1" applyAlignment="1">
      <alignment horizontal="right" vertical="center" wrapText="1"/>
    </xf>
    <xf numFmtId="10" fontId="10" fillId="3" borderId="4" xfId="1" applyNumberFormat="1" applyFont="1" applyFill="1" applyBorder="1" applyAlignment="1">
      <alignment horizontal="right" vertical="center" wrapText="1"/>
    </xf>
    <xf numFmtId="10" fontId="10" fillId="2" borderId="7" xfId="1" applyNumberFormat="1" applyFont="1" applyFill="1" applyBorder="1" applyAlignment="1">
      <alignment horizontal="right" vertical="center" wrapText="1"/>
    </xf>
    <xf numFmtId="10" fontId="10" fillId="3" borderId="0" xfId="1" applyNumberFormat="1" applyFont="1" applyFill="1" applyBorder="1" applyAlignment="1">
      <alignment horizontal="right" vertical="center" wrapText="1"/>
    </xf>
    <xf numFmtId="3" fontId="8" fillId="9" borderId="5" xfId="0" applyNumberFormat="1" applyFont="1" applyFill="1" applyBorder="1" applyAlignment="1">
      <alignment vertical="center" wrapText="1"/>
    </xf>
    <xf numFmtId="3" fontId="8" fillId="9" borderId="12" xfId="0" applyNumberFormat="1" applyFont="1" applyFill="1" applyBorder="1" applyAlignment="1">
      <alignment vertical="center" wrapText="1"/>
    </xf>
    <xf numFmtId="3" fontId="8" fillId="2" borderId="10" xfId="0" applyNumberFormat="1" applyFont="1" applyFill="1" applyBorder="1" applyAlignment="1">
      <alignment vertical="center" wrapText="1"/>
    </xf>
    <xf numFmtId="3" fontId="4" fillId="2" borderId="5" xfId="0" applyNumberFormat="1" applyFont="1" applyFill="1" applyBorder="1" applyAlignment="1">
      <alignment vertical="center" wrapText="1"/>
    </xf>
    <xf numFmtId="3" fontId="8" fillId="9" borderId="10" xfId="0" applyNumberFormat="1" applyFont="1" applyFill="1" applyBorder="1" applyAlignment="1">
      <alignment vertical="center" wrapText="1"/>
    </xf>
    <xf numFmtId="4" fontId="8" fillId="7" borderId="5" xfId="0" applyNumberFormat="1" applyFont="1" applyFill="1" applyBorder="1" applyAlignment="1">
      <alignment vertical="center" wrapText="1"/>
    </xf>
    <xf numFmtId="167" fontId="8" fillId="11" borderId="8" xfId="1" applyNumberFormat="1" applyFont="1" applyFill="1" applyBorder="1" applyAlignment="1">
      <alignment vertical="center" wrapText="1"/>
    </xf>
    <xf numFmtId="167" fontId="8" fillId="8" borderId="8" xfId="1" applyNumberFormat="1" applyFont="1" applyFill="1" applyBorder="1" applyAlignment="1">
      <alignment vertical="center" wrapText="1"/>
    </xf>
    <xf numFmtId="167" fontId="8" fillId="8" borderId="9" xfId="1" applyNumberFormat="1" applyFont="1" applyFill="1" applyBorder="1" applyAlignment="1">
      <alignment vertical="center" wrapText="1"/>
    </xf>
    <xf numFmtId="167" fontId="8" fillId="8" borderId="11" xfId="1" applyNumberFormat="1" applyFont="1" applyFill="1" applyBorder="1" applyAlignment="1">
      <alignment vertical="center" wrapText="1"/>
    </xf>
    <xf numFmtId="167" fontId="4" fillId="3" borderId="9" xfId="1" applyNumberFormat="1" applyFont="1" applyFill="1" applyBorder="1" applyAlignment="1">
      <alignment vertical="center" wrapText="1"/>
    </xf>
    <xf numFmtId="167" fontId="8" fillId="6" borderId="6" xfId="1" applyNumberFormat="1" applyFont="1" applyFill="1" applyBorder="1" applyAlignment="1">
      <alignment vertical="center" wrapText="1"/>
    </xf>
    <xf numFmtId="9" fontId="7" fillId="3" borderId="8" xfId="1" applyFont="1" applyFill="1" applyBorder="1" applyAlignment="1">
      <alignment vertical="center"/>
    </xf>
    <xf numFmtId="167" fontId="8" fillId="8" borderId="6" xfId="1" applyNumberFormat="1" applyFont="1" applyFill="1" applyBorder="1" applyAlignment="1">
      <alignment vertical="center" wrapText="1"/>
    </xf>
    <xf numFmtId="166" fontId="11" fillId="3" borderId="0" xfId="0" applyNumberFormat="1" applyFont="1" applyFill="1" applyBorder="1" applyAlignment="1">
      <alignment horizontal="right" vertical="center" wrapText="1"/>
    </xf>
    <xf numFmtId="166" fontId="11" fillId="2" borderId="10" xfId="0" applyNumberFormat="1" applyFont="1" applyFill="1" applyBorder="1" applyAlignment="1">
      <alignment horizontal="right" vertical="center" wrapText="1"/>
    </xf>
    <xf numFmtId="167" fontId="7" fillId="3" borderId="6" xfId="1" applyNumberFormat="1" applyFont="1" applyFill="1" applyBorder="1" applyAlignment="1">
      <alignment horizontal="right" vertical="center"/>
    </xf>
    <xf numFmtId="41" fontId="4" fillId="2" borderId="7" xfId="0" applyNumberFormat="1" applyFont="1" applyFill="1" applyBorder="1" applyAlignment="1">
      <alignment horizontal="right" vertical="center" wrapText="1"/>
    </xf>
    <xf numFmtId="41" fontId="4" fillId="3" borderId="0" xfId="0" applyNumberFormat="1" applyFont="1" applyFill="1" applyBorder="1" applyAlignment="1">
      <alignment horizontal="right" vertical="center" wrapText="1"/>
    </xf>
    <xf numFmtId="41" fontId="4" fillId="3" borderId="9" xfId="0" applyNumberFormat="1" applyFont="1" applyFill="1" applyBorder="1" applyAlignment="1">
      <alignment horizontal="right" vertical="center" wrapText="1"/>
    </xf>
    <xf numFmtId="41" fontId="4" fillId="2" borderId="0" xfId="0" applyNumberFormat="1" applyFont="1" applyFill="1" applyBorder="1" applyAlignment="1">
      <alignment horizontal="right" vertical="center" wrapText="1"/>
    </xf>
    <xf numFmtId="167" fontId="4" fillId="3" borderId="11" xfId="1" applyNumberFormat="1" applyFont="1" applyFill="1" applyBorder="1" applyAlignment="1">
      <alignment horizontal="right" vertical="center"/>
    </xf>
    <xf numFmtId="3" fontId="31" fillId="3" borderId="3" xfId="0" applyNumberFormat="1" applyFont="1" applyFill="1" applyBorder="1" applyAlignment="1">
      <alignment horizontal="right" vertical="center" wrapText="1"/>
    </xf>
    <xf numFmtId="3" fontId="32" fillId="2" borderId="5" xfId="0" applyNumberFormat="1" applyFont="1" applyFill="1" applyBorder="1" applyAlignment="1">
      <alignment vertical="center"/>
    </xf>
    <xf numFmtId="3" fontId="33" fillId="2" borderId="1" xfId="0" quotePrefix="1" applyNumberFormat="1" applyFont="1" applyFill="1" applyBorder="1" applyAlignment="1">
      <alignment vertical="center"/>
    </xf>
    <xf numFmtId="3" fontId="33" fillId="3" borderId="1" xfId="0" quotePrefix="1" applyNumberFormat="1" applyFont="1" applyFill="1" applyBorder="1" applyAlignment="1">
      <alignment vertical="center"/>
    </xf>
    <xf numFmtId="3" fontId="32" fillId="2" borderId="1" xfId="0" applyNumberFormat="1" applyFont="1" applyFill="1" applyBorder="1" applyAlignment="1">
      <alignment vertical="center"/>
    </xf>
    <xf numFmtId="3" fontId="32" fillId="3" borderId="3" xfId="0" applyNumberFormat="1" applyFont="1" applyFill="1" applyBorder="1" applyAlignment="1">
      <alignment vertical="center"/>
    </xf>
    <xf numFmtId="0" fontId="4" fillId="3" borderId="14" xfId="0" applyFont="1" applyFill="1" applyBorder="1"/>
    <xf numFmtId="0" fontId="4" fillId="3" borderId="19" xfId="0" applyFont="1" applyFill="1" applyBorder="1"/>
    <xf numFmtId="0" fontId="4" fillId="3" borderId="15" xfId="0" applyFont="1" applyFill="1" applyBorder="1"/>
    <xf numFmtId="0" fontId="10" fillId="3" borderId="11" xfId="0" applyFont="1" applyFill="1" applyBorder="1" applyAlignment="1">
      <alignment horizontal="right" vertical="center" wrapText="1"/>
    </xf>
    <xf numFmtId="167" fontId="10" fillId="2" borderId="5" xfId="1" applyNumberFormat="1" applyFont="1" applyFill="1" applyBorder="1" applyAlignment="1">
      <alignment horizontal="right" vertical="center" wrapText="1"/>
    </xf>
    <xf numFmtId="167" fontId="10" fillId="3" borderId="1" xfId="1" applyNumberFormat="1" applyFont="1" applyFill="1" applyBorder="1" applyAlignment="1">
      <alignment horizontal="right" vertical="center" wrapText="1"/>
    </xf>
    <xf numFmtId="165" fontId="7" fillId="11" borderId="11" xfId="1" applyNumberFormat="1" applyFont="1" applyFill="1" applyBorder="1" applyAlignment="1">
      <alignment horizontal="right" vertical="center"/>
    </xf>
    <xf numFmtId="0" fontId="4" fillId="3" borderId="20" xfId="0" applyFont="1" applyFill="1" applyBorder="1" applyAlignment="1">
      <alignment vertical="center" wrapText="1"/>
    </xf>
    <xf numFmtId="3" fontId="4" fillId="2" borderId="21" xfId="0" applyNumberFormat="1" applyFont="1" applyFill="1" applyBorder="1" applyAlignment="1">
      <alignment horizontal="right" vertical="center"/>
    </xf>
    <xf numFmtId="3" fontId="4" fillId="2" borderId="22" xfId="0" applyNumberFormat="1" applyFont="1" applyFill="1" applyBorder="1" applyAlignment="1">
      <alignment horizontal="right" vertical="center"/>
    </xf>
    <xf numFmtId="3" fontId="4" fillId="3" borderId="22" xfId="0" applyNumberFormat="1" applyFont="1" applyFill="1" applyBorder="1" applyAlignment="1">
      <alignment horizontal="right" vertical="center"/>
    </xf>
    <xf numFmtId="3" fontId="4" fillId="3" borderId="23" xfId="0" applyNumberFormat="1" applyFont="1" applyFill="1" applyBorder="1" applyAlignment="1">
      <alignment horizontal="right" vertical="center"/>
    </xf>
    <xf numFmtId="41" fontId="4" fillId="3" borderId="22" xfId="0" applyNumberFormat="1" applyFont="1" applyFill="1" applyBorder="1" applyAlignment="1">
      <alignment horizontal="right" vertical="center" wrapText="1"/>
    </xf>
    <xf numFmtId="41" fontId="4" fillId="3" borderId="23" xfId="0" applyNumberFormat="1" applyFont="1" applyFill="1" applyBorder="1" applyAlignment="1">
      <alignment horizontal="right" vertical="center" wrapText="1"/>
    </xf>
    <xf numFmtId="3" fontId="4" fillId="2" borderId="22" xfId="0" applyNumberFormat="1" applyFont="1" applyFill="1" applyBorder="1" applyAlignment="1">
      <alignment horizontal="right" vertical="center" wrapText="1"/>
    </xf>
    <xf numFmtId="3" fontId="4" fillId="3" borderId="22" xfId="0" applyNumberFormat="1" applyFont="1" applyFill="1" applyBorder="1" applyAlignment="1">
      <alignment horizontal="right" vertical="center" wrapText="1"/>
    </xf>
    <xf numFmtId="3" fontId="4" fillId="3" borderId="23" xfId="0" applyNumberFormat="1" applyFont="1" applyFill="1" applyBorder="1" applyAlignment="1">
      <alignment horizontal="right" vertical="center" wrapText="1"/>
    </xf>
    <xf numFmtId="41" fontId="7" fillId="2" borderId="7" xfId="0" applyNumberFormat="1" applyFont="1" applyFill="1" applyBorder="1" applyAlignment="1">
      <alignment horizontal="right" vertical="center" wrapText="1"/>
    </xf>
    <xf numFmtId="0" fontId="6" fillId="3" borderId="0" xfId="0" applyFont="1" applyFill="1" applyBorder="1" applyAlignment="1">
      <alignment vertical="center"/>
    </xf>
    <xf numFmtId="3" fontId="10" fillId="2" borderId="10" xfId="0" applyNumberFormat="1" applyFont="1" applyFill="1" applyBorder="1" applyAlignment="1">
      <alignment horizontal="right" vertical="center" wrapText="1"/>
    </xf>
    <xf numFmtId="41" fontId="10" fillId="3" borderId="3" xfId="0" applyNumberFormat="1" applyFont="1" applyFill="1" applyBorder="1" applyAlignment="1">
      <alignment horizontal="right" vertical="center" wrapText="1"/>
    </xf>
    <xf numFmtId="0" fontId="11" fillId="3" borderId="9" xfId="0" applyFont="1" applyFill="1" applyBorder="1" applyAlignment="1">
      <alignment horizontal="right" vertical="center" wrapText="1"/>
    </xf>
    <xf numFmtId="10" fontId="34" fillId="3" borderId="8" xfId="1" applyNumberFormat="1" applyFont="1" applyFill="1" applyBorder="1" applyAlignment="1">
      <alignment horizontal="right" vertical="center" wrapText="1"/>
    </xf>
    <xf numFmtId="10" fontId="34" fillId="3" borderId="16" xfId="1" applyNumberFormat="1" applyFont="1" applyFill="1" applyBorder="1" applyAlignment="1">
      <alignment horizontal="right" vertical="center" wrapText="1"/>
    </xf>
    <xf numFmtId="10" fontId="34" fillId="3" borderId="9" xfId="1" applyNumberFormat="1" applyFont="1" applyFill="1" applyBorder="1" applyAlignment="1">
      <alignment horizontal="right" vertical="center" wrapText="1"/>
    </xf>
    <xf numFmtId="10" fontId="35" fillId="3" borderId="9" xfId="1" applyNumberFormat="1" applyFont="1" applyFill="1" applyBorder="1" applyAlignment="1">
      <alignment horizontal="right" vertical="center" wrapText="1"/>
    </xf>
    <xf numFmtId="167" fontId="34" fillId="3" borderId="6" xfId="1" applyNumberFormat="1" applyFont="1" applyFill="1" applyBorder="1" applyAlignment="1">
      <alignment horizontal="right" vertical="center" wrapText="1"/>
    </xf>
    <xf numFmtId="3" fontId="4" fillId="2" borderId="0" xfId="0" applyNumberFormat="1" applyFont="1" applyFill="1" applyBorder="1" applyAlignment="1">
      <alignment horizontal="right" vertical="center" wrapText="1"/>
    </xf>
    <xf numFmtId="3" fontId="8" fillId="3" borderId="1" xfId="0" applyNumberFormat="1" applyFont="1" applyFill="1" applyBorder="1" applyAlignment="1">
      <alignment vertical="center" wrapText="1"/>
    </xf>
    <xf numFmtId="3" fontId="8" fillId="11" borderId="1" xfId="0" applyNumberFormat="1" applyFont="1" applyFill="1" applyBorder="1" applyAlignment="1">
      <alignment vertical="center" wrapText="1"/>
    </xf>
    <xf numFmtId="3" fontId="7" fillId="2" borderId="12" xfId="0" applyNumberFormat="1" applyFont="1" applyFill="1" applyBorder="1" applyAlignment="1">
      <alignment horizontal="right" vertical="center" wrapText="1"/>
    </xf>
    <xf numFmtId="3" fontId="7" fillId="2" borderId="7" xfId="0" applyNumberFormat="1" applyFont="1" applyFill="1" applyBorder="1" applyAlignment="1">
      <alignment horizontal="right" vertical="center" wrapText="1"/>
    </xf>
    <xf numFmtId="3" fontId="7" fillId="3" borderId="3" xfId="0" applyNumberFormat="1" applyFont="1" applyFill="1" applyBorder="1" applyAlignment="1">
      <alignment horizontal="right" vertical="center" wrapText="1"/>
    </xf>
    <xf numFmtId="0" fontId="18" fillId="3" borderId="0" xfId="0" applyFont="1" applyFill="1" applyAlignment="1">
      <alignment vertical="center"/>
    </xf>
    <xf numFmtId="0" fontId="0" fillId="3" borderId="0" xfId="0" applyFill="1" applyBorder="1" applyAlignment="1">
      <alignment vertical="center"/>
    </xf>
    <xf numFmtId="0" fontId="20" fillId="3" borderId="0" xfId="0" applyFont="1" applyFill="1" applyBorder="1" applyAlignment="1">
      <alignment vertical="center"/>
    </xf>
    <xf numFmtId="164" fontId="4" fillId="3" borderId="0" xfId="0" applyNumberFormat="1" applyFont="1" applyFill="1" applyBorder="1" applyAlignment="1">
      <alignment horizontal="right" vertical="center" wrapText="1"/>
    </xf>
    <xf numFmtId="0" fontId="20" fillId="3" borderId="0" xfId="0" applyFont="1" applyFill="1" applyAlignment="1">
      <alignment vertical="center"/>
    </xf>
    <xf numFmtId="0" fontId="14" fillId="3" borderId="0" xfId="0" applyFont="1" applyFill="1"/>
    <xf numFmtId="3" fontId="18" fillId="3" borderId="0" xfId="0" applyNumberFormat="1" applyFont="1" applyFill="1" applyAlignment="1">
      <alignment horizontal="right"/>
    </xf>
    <xf numFmtId="0" fontId="14" fillId="3" borderId="0" xfId="0" applyFont="1" applyFill="1" applyBorder="1"/>
    <xf numFmtId="0" fontId="18" fillId="3" borderId="0" xfId="0" applyFont="1" applyFill="1" applyAlignment="1">
      <alignment horizontal="right"/>
    </xf>
    <xf numFmtId="0" fontId="4" fillId="3" borderId="0" xfId="0" applyFont="1" applyFill="1" applyBorder="1" applyAlignment="1">
      <alignment vertical="center" wrapText="1"/>
    </xf>
    <xf numFmtId="0" fontId="7" fillId="3" borderId="0" xfId="0" applyFont="1" applyFill="1" applyBorder="1" applyAlignment="1">
      <alignment vertical="center" wrapText="1"/>
    </xf>
    <xf numFmtId="3" fontId="19" fillId="3" borderId="0" xfId="0" applyNumberFormat="1" applyFont="1" applyFill="1" applyBorder="1" applyAlignment="1">
      <alignment horizontal="right"/>
    </xf>
    <xf numFmtId="3" fontId="18" fillId="3" borderId="0" xfId="0" applyNumberFormat="1" applyFont="1" applyFill="1" applyBorder="1" applyAlignment="1">
      <alignment horizontal="right"/>
    </xf>
    <xf numFmtId="0" fontId="0" fillId="3" borderId="0" xfId="0" applyFill="1" applyBorder="1"/>
    <xf numFmtId="169" fontId="4" fillId="2" borderId="0" xfId="0" applyNumberFormat="1" applyFont="1" applyFill="1" applyBorder="1" applyAlignment="1">
      <alignment horizontal="right" vertical="center"/>
    </xf>
    <xf numFmtId="0" fontId="8" fillId="3" borderId="0" xfId="0" applyFont="1" applyFill="1" applyBorder="1" applyAlignment="1">
      <alignment vertical="center"/>
    </xf>
    <xf numFmtId="0" fontId="6" fillId="3" borderId="0" xfId="0" applyFont="1" applyFill="1" applyBorder="1"/>
    <xf numFmtId="0" fontId="6" fillId="3" borderId="0" xfId="0" applyFont="1" applyFill="1" applyBorder="1" applyAlignment="1">
      <alignment wrapText="1"/>
    </xf>
    <xf numFmtId="0" fontId="6" fillId="3" borderId="0" xfId="0" applyFont="1" applyFill="1" applyBorder="1" applyAlignment="1">
      <alignment vertical="center" wrapText="1"/>
    </xf>
    <xf numFmtId="169" fontId="6" fillId="2" borderId="0" xfId="0" applyNumberFormat="1" applyFont="1" applyFill="1" applyBorder="1" applyAlignment="1">
      <alignment horizontal="right" vertical="center"/>
    </xf>
    <xf numFmtId="169" fontId="6" fillId="3" borderId="0" xfId="0" applyNumberFormat="1" applyFont="1" applyFill="1" applyBorder="1" applyAlignment="1">
      <alignment horizontal="right" vertical="center"/>
    </xf>
    <xf numFmtId="3" fontId="36" fillId="2" borderId="3" xfId="0" applyNumberFormat="1" applyFont="1" applyFill="1" applyBorder="1" applyAlignment="1">
      <alignment horizontal="right" vertical="center" wrapText="1"/>
    </xf>
    <xf numFmtId="3" fontId="32" fillId="3" borderId="1" xfId="0" applyNumberFormat="1" applyFont="1" applyFill="1" applyBorder="1" applyAlignment="1">
      <alignment vertical="center"/>
    </xf>
    <xf numFmtId="0" fontId="4" fillId="12" borderId="19" xfId="0" applyFont="1" applyFill="1" applyBorder="1" applyAlignment="1">
      <alignment horizontal="justify" wrapText="1"/>
    </xf>
    <xf numFmtId="0" fontId="4" fillId="12" borderId="15" xfId="0" applyFont="1" applyFill="1" applyBorder="1" applyAlignment="1">
      <alignment horizontal="justify" wrapText="1"/>
    </xf>
    <xf numFmtId="10" fontId="4" fillId="13" borderId="0" xfId="0" applyNumberFormat="1" applyFont="1" applyFill="1" applyAlignment="1">
      <alignment horizontal="right" wrapText="1" indent="1"/>
    </xf>
    <xf numFmtId="10" fontId="4" fillId="12" borderId="0" xfId="0" applyNumberFormat="1" applyFont="1" applyFill="1" applyAlignment="1">
      <alignment horizontal="right" wrapText="1" indent="1"/>
    </xf>
    <xf numFmtId="0" fontId="28" fillId="12" borderId="0" xfId="0" applyFont="1" applyFill="1" applyAlignment="1">
      <alignment horizontal="right" wrapText="1" indent="1"/>
    </xf>
    <xf numFmtId="0" fontId="8" fillId="3" borderId="0" xfId="0" applyFont="1" applyFill="1" applyBorder="1" applyAlignment="1">
      <alignment vertical="center" wrapText="1"/>
    </xf>
    <xf numFmtId="0" fontId="3" fillId="3" borderId="0" xfId="0" applyFont="1" applyFill="1" applyBorder="1"/>
    <xf numFmtId="0" fontId="13" fillId="3" borderId="0" xfId="0" applyFont="1" applyFill="1" applyAlignment="1">
      <alignment horizontal="justify"/>
    </xf>
    <xf numFmtId="0" fontId="13" fillId="3" borderId="0" xfId="0" applyFont="1" applyFill="1"/>
    <xf numFmtId="167" fontId="14" fillId="3" borderId="0" xfId="0" applyNumberFormat="1" applyFont="1" applyFill="1"/>
    <xf numFmtId="167" fontId="35" fillId="3" borderId="8" xfId="1" applyNumberFormat="1" applyFont="1" applyFill="1" applyBorder="1" applyAlignment="1">
      <alignment vertical="center"/>
    </xf>
    <xf numFmtId="167" fontId="35" fillId="3" borderId="9" xfId="1" applyNumberFormat="1" applyFont="1" applyFill="1" applyBorder="1" applyAlignment="1">
      <alignment vertical="center"/>
    </xf>
    <xf numFmtId="166" fontId="35" fillId="3" borderId="9" xfId="1" applyNumberFormat="1" applyFont="1" applyFill="1" applyBorder="1" applyAlignment="1">
      <alignment horizontal="right" vertical="center" wrapText="1"/>
    </xf>
    <xf numFmtId="167" fontId="35" fillId="3" borderId="11" xfId="1" applyNumberFormat="1" applyFont="1" applyFill="1" applyBorder="1" applyAlignment="1">
      <alignment vertical="center"/>
    </xf>
    <xf numFmtId="166" fontId="4" fillId="13" borderId="2" xfId="0" applyNumberFormat="1" applyFont="1" applyFill="1" applyBorder="1" applyAlignment="1">
      <alignment horizontal="right" indent="1"/>
    </xf>
    <xf numFmtId="166" fontId="4" fillId="3" borderId="2" xfId="0" applyNumberFormat="1" applyFont="1" applyFill="1" applyBorder="1" applyAlignment="1">
      <alignment horizontal="right" indent="1"/>
    </xf>
    <xf numFmtId="166" fontId="4" fillId="13" borderId="0" xfId="0" applyNumberFormat="1" applyFont="1" applyFill="1" applyAlignment="1">
      <alignment horizontal="right" indent="1"/>
    </xf>
    <xf numFmtId="166" fontId="4" fillId="3" borderId="0" xfId="0" applyNumberFormat="1" applyFont="1" applyFill="1" applyAlignment="1">
      <alignment horizontal="right" indent="1"/>
    </xf>
    <xf numFmtId="166" fontId="4" fillId="13" borderId="3" xfId="0" applyNumberFormat="1" applyFont="1" applyFill="1" applyBorder="1" applyAlignment="1">
      <alignment horizontal="right" indent="1"/>
    </xf>
    <xf numFmtId="166" fontId="4" fillId="3" borderId="3" xfId="0" applyNumberFormat="1" applyFont="1" applyFill="1" applyBorder="1" applyAlignment="1">
      <alignment horizontal="right" indent="1"/>
    </xf>
    <xf numFmtId="169" fontId="7" fillId="3" borderId="0" xfId="0" applyNumberFormat="1" applyFont="1" applyFill="1" applyBorder="1" applyAlignment="1">
      <alignment horizontal="right" vertical="center"/>
    </xf>
    <xf numFmtId="169" fontId="7" fillId="3" borderId="9" xfId="0" applyNumberFormat="1" applyFont="1" applyFill="1" applyBorder="1" applyAlignment="1">
      <alignment horizontal="right" vertical="center" wrapText="1"/>
    </xf>
    <xf numFmtId="169" fontId="4" fillId="2" borderId="21" xfId="0" applyNumberFormat="1" applyFont="1" applyFill="1" applyBorder="1" applyAlignment="1">
      <alignment horizontal="right" vertical="center"/>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3" fillId="0" borderId="0" xfId="0" applyFont="1" applyFill="1" applyAlignment="1">
      <alignment horizontal="left" wrapText="1"/>
    </xf>
    <xf numFmtId="0" fontId="13" fillId="0" borderId="0" xfId="0" applyFont="1" applyAlignment="1">
      <alignment horizontal="left"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14" fillId="0" borderId="0" xfId="0" applyFont="1" applyAlignment="1">
      <alignment horizontal="left" wrapText="1"/>
    </xf>
    <xf numFmtId="0" fontId="13" fillId="3" borderId="0" xfId="0" applyFont="1" applyFill="1" applyAlignment="1">
      <alignment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3" fillId="3" borderId="0" xfId="0" applyFont="1" applyFill="1" applyAlignment="1">
      <alignment horizontal="left" wrapText="1"/>
    </xf>
  </cellXfs>
  <cellStyles count="2">
    <cellStyle name="Normalny" xfId="0" builtinId="0"/>
    <cellStyle name="Procentowy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L36"/>
  <sheetViews>
    <sheetView showGridLines="0" tabSelected="1"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3" width="17.375" bestFit="1" customWidth="1"/>
    <col min="4" max="4" width="16.75" bestFit="1" customWidth="1"/>
    <col min="5" max="5" width="15.625" customWidth="1"/>
    <col min="8" max="8" width="84.125" customWidth="1"/>
  </cols>
  <sheetData>
    <row r="1" spans="2:12" ht="50.25" customHeight="1" thickBot="1">
      <c r="B1" s="57" t="s">
        <v>132</v>
      </c>
      <c r="C1" s="56"/>
      <c r="D1" s="56"/>
      <c r="E1" s="56"/>
    </row>
    <row r="2" spans="2:12" ht="20.25" customHeight="1" thickBot="1">
      <c r="B2" s="86" t="s">
        <v>21</v>
      </c>
      <c r="C2" s="313" t="s">
        <v>22</v>
      </c>
      <c r="D2" s="314"/>
      <c r="E2" s="315"/>
      <c r="H2" s="154"/>
    </row>
    <row r="3" spans="2:12" ht="20.25" customHeight="1" thickBot="1">
      <c r="B3" s="6" t="s">
        <v>20</v>
      </c>
      <c r="C3" s="68" t="s">
        <v>166</v>
      </c>
      <c r="D3" s="66" t="s">
        <v>165</v>
      </c>
      <c r="E3" s="67" t="s">
        <v>23</v>
      </c>
      <c r="H3" s="154"/>
    </row>
    <row r="4" spans="2:12" ht="30" customHeight="1" thickBot="1">
      <c r="B4" s="78" t="s">
        <v>17</v>
      </c>
      <c r="C4" s="206">
        <f>SUM(C5:C9)</f>
        <v>722770</v>
      </c>
      <c r="D4" s="79">
        <f>SUM(D5:D9)</f>
        <v>697076</v>
      </c>
      <c r="E4" s="219">
        <f>(C4-D4)/D4</f>
        <v>3.6859682444955785E-2</v>
      </c>
      <c r="H4" s="154"/>
    </row>
    <row r="5" spans="2:12" ht="20.25" customHeight="1">
      <c r="B5" s="60" t="s">
        <v>133</v>
      </c>
      <c r="C5" s="131">
        <v>468124</v>
      </c>
      <c r="D5" s="80">
        <v>452009</v>
      </c>
      <c r="E5" s="174">
        <f t="shared" ref="E5:E9" si="0">(C5-D5)/D5</f>
        <v>3.5651944983396348E-2</v>
      </c>
      <c r="H5" s="154"/>
    </row>
    <row r="6" spans="2:12" ht="20.25" customHeight="1">
      <c r="B6" s="60" t="s">
        <v>13</v>
      </c>
      <c r="C6" s="95">
        <v>211554</v>
      </c>
      <c r="D6" s="80">
        <v>184218</v>
      </c>
      <c r="E6" s="174">
        <f t="shared" si="0"/>
        <v>0.14838940820115298</v>
      </c>
      <c r="H6" s="154"/>
    </row>
    <row r="7" spans="2:12" ht="20.25" customHeight="1">
      <c r="B7" s="60" t="s">
        <v>14</v>
      </c>
      <c r="C7" s="95">
        <v>24970</v>
      </c>
      <c r="D7" s="80">
        <v>24867</v>
      </c>
      <c r="E7" s="174">
        <f t="shared" si="0"/>
        <v>4.1420356295492015E-3</v>
      </c>
      <c r="H7" s="154"/>
    </row>
    <row r="8" spans="2:12" ht="20.25" customHeight="1">
      <c r="B8" s="60" t="s">
        <v>15</v>
      </c>
      <c r="C8" s="95">
        <v>7888</v>
      </c>
      <c r="D8" s="80">
        <v>13112</v>
      </c>
      <c r="E8" s="174">
        <f t="shared" si="0"/>
        <v>-0.3984136668700427</v>
      </c>
      <c r="H8" s="154"/>
    </row>
    <row r="9" spans="2:12" ht="20.25" customHeight="1" thickBot="1">
      <c r="B9" s="60" t="s">
        <v>16</v>
      </c>
      <c r="C9" s="97">
        <v>10234</v>
      </c>
      <c r="D9" s="80">
        <v>22870</v>
      </c>
      <c r="E9" s="174">
        <f t="shared" si="0"/>
        <v>-0.55251421075644946</v>
      </c>
      <c r="H9" s="154"/>
    </row>
    <row r="10" spans="2:12" ht="30" customHeight="1" thickBot="1">
      <c r="B10" s="123" t="s">
        <v>24</v>
      </c>
      <c r="C10" s="207">
        <f>SUM(C11:C21)</f>
        <v>-507463</v>
      </c>
      <c r="D10" s="263">
        <f>SUM(D11:D21)</f>
        <v>-512966</v>
      </c>
      <c r="E10" s="212">
        <f t="shared" ref="E10:E31" si="1">(C10-D10)/D10</f>
        <v>-1.072780652128991E-2</v>
      </c>
      <c r="H10" s="154"/>
    </row>
    <row r="11" spans="2:12" ht="20.25" customHeight="1">
      <c r="B11" s="132" t="s">
        <v>27</v>
      </c>
      <c r="C11" s="131">
        <v>-104381</v>
      </c>
      <c r="D11" s="80">
        <v>-99155</v>
      </c>
      <c r="E11" s="173">
        <f t="shared" si="1"/>
        <v>5.2705360294488426E-2</v>
      </c>
      <c r="G11" s="135"/>
      <c r="I11" s="120"/>
      <c r="J11" s="120"/>
      <c r="K11" s="120"/>
      <c r="L11" s="120"/>
    </row>
    <row r="12" spans="2:12" ht="30" customHeight="1">
      <c r="B12" s="60" t="s">
        <v>28</v>
      </c>
      <c r="C12" s="95">
        <v>-78751</v>
      </c>
      <c r="D12" s="80">
        <v>-75604</v>
      </c>
      <c r="E12" s="174">
        <f t="shared" si="1"/>
        <v>4.1624781757578964E-2</v>
      </c>
      <c r="G12" s="154"/>
      <c r="H12" s="154"/>
      <c r="I12" s="120"/>
      <c r="J12" s="120"/>
      <c r="K12" s="120"/>
      <c r="L12" s="120"/>
    </row>
    <row r="13" spans="2:12" ht="30">
      <c r="B13" s="60" t="s">
        <v>29</v>
      </c>
      <c r="C13" s="95">
        <v>-75332</v>
      </c>
      <c r="D13" s="80">
        <v>-78990</v>
      </c>
      <c r="E13" s="174">
        <f t="shared" si="1"/>
        <v>-4.630965945056336E-2</v>
      </c>
      <c r="H13" s="154"/>
      <c r="I13" s="120"/>
      <c r="J13" s="120"/>
      <c r="K13" s="120"/>
      <c r="L13" s="120"/>
    </row>
    <row r="14" spans="2:12" ht="20.25" customHeight="1">
      <c r="B14" s="60" t="s">
        <v>157</v>
      </c>
      <c r="C14" s="95">
        <v>-62434</v>
      </c>
      <c r="D14" s="80">
        <v>-60698</v>
      </c>
      <c r="E14" s="174">
        <f t="shared" si="1"/>
        <v>2.8600612870275793E-2</v>
      </c>
      <c r="H14" s="154"/>
      <c r="I14" s="120"/>
      <c r="J14" s="120"/>
      <c r="K14" s="120"/>
      <c r="L14" s="120"/>
    </row>
    <row r="15" spans="2:12" ht="20.25" customHeight="1">
      <c r="B15" s="60" t="s">
        <v>30</v>
      </c>
      <c r="C15" s="95">
        <v>-44638</v>
      </c>
      <c r="D15" s="80">
        <v>-43090</v>
      </c>
      <c r="E15" s="174">
        <f t="shared" si="1"/>
        <v>3.5924808540264565E-2</v>
      </c>
      <c r="H15" s="154"/>
      <c r="I15" s="120"/>
      <c r="J15" s="120"/>
      <c r="K15" s="120"/>
      <c r="L15" s="120"/>
    </row>
    <row r="16" spans="2:12" ht="20.25" customHeight="1">
      <c r="B16" s="60" t="s">
        <v>31</v>
      </c>
      <c r="C16" s="95">
        <v>-40613</v>
      </c>
      <c r="D16" s="80">
        <v>-38004</v>
      </c>
      <c r="E16" s="174">
        <f t="shared" si="1"/>
        <v>6.8650668350699925E-2</v>
      </c>
      <c r="H16" s="154"/>
      <c r="I16" s="120"/>
      <c r="J16" s="120"/>
      <c r="K16" s="120"/>
      <c r="L16" s="120"/>
    </row>
    <row r="17" spans="2:12" ht="20.25" customHeight="1">
      <c r="B17" s="60" t="s">
        <v>32</v>
      </c>
      <c r="C17" s="95">
        <v>-27519</v>
      </c>
      <c r="D17" s="80">
        <v>-32661</v>
      </c>
      <c r="E17" s="174">
        <f t="shared" si="1"/>
        <v>-0.15743547350050519</v>
      </c>
      <c r="I17" s="120"/>
      <c r="J17" s="120"/>
      <c r="K17" s="120"/>
      <c r="L17" s="120"/>
    </row>
    <row r="18" spans="2:12" ht="15">
      <c r="B18" s="60" t="s">
        <v>34</v>
      </c>
      <c r="C18" s="95">
        <v>-10276</v>
      </c>
      <c r="D18" s="80">
        <v>-25923</v>
      </c>
      <c r="E18" s="174">
        <f t="shared" si="1"/>
        <v>-0.60359526289395515</v>
      </c>
      <c r="H18" s="154"/>
      <c r="I18" s="120"/>
      <c r="J18" s="120"/>
      <c r="K18" s="120"/>
      <c r="L18" s="120"/>
    </row>
    <row r="19" spans="2:12" ht="30" customHeight="1">
      <c r="B19" s="60" t="s">
        <v>33</v>
      </c>
      <c r="C19" s="95">
        <v>-23151</v>
      </c>
      <c r="D19" s="80">
        <v>-15759</v>
      </c>
      <c r="E19" s="174">
        <f>(C19-D19)/D19</f>
        <v>0.46906529602132113</v>
      </c>
      <c r="H19" s="154"/>
      <c r="I19" s="120"/>
      <c r="J19" s="120"/>
      <c r="K19" s="120"/>
      <c r="L19" s="120"/>
    </row>
    <row r="20" spans="2:12" ht="30" customHeight="1">
      <c r="B20" s="60" t="s">
        <v>35</v>
      </c>
      <c r="C20" s="95">
        <v>-6721</v>
      </c>
      <c r="D20" s="80">
        <v>-6430</v>
      </c>
      <c r="E20" s="174">
        <f t="shared" si="1"/>
        <v>4.5256609642301708E-2</v>
      </c>
      <c r="H20" s="154"/>
      <c r="I20" s="120"/>
      <c r="J20" s="120"/>
      <c r="K20" s="120"/>
      <c r="L20" s="120"/>
    </row>
    <row r="21" spans="2:12" ht="15.75" thickBot="1">
      <c r="B21" s="126" t="s">
        <v>36</v>
      </c>
      <c r="C21" s="97">
        <v>-33647</v>
      </c>
      <c r="D21" s="80">
        <v>-36652</v>
      </c>
      <c r="E21" s="175">
        <f t="shared" si="1"/>
        <v>-8.1987340390701741E-2</v>
      </c>
      <c r="H21" s="154"/>
      <c r="I21" s="120"/>
      <c r="J21" s="120"/>
      <c r="K21" s="120"/>
      <c r="L21" s="120"/>
    </row>
    <row r="22" spans="2:12" ht="30" customHeight="1" thickBot="1">
      <c r="B22" s="59" t="s">
        <v>196</v>
      </c>
      <c r="C22" s="208">
        <v>3613</v>
      </c>
      <c r="D22" s="262">
        <v>504</v>
      </c>
      <c r="E22" s="222" t="s">
        <v>10</v>
      </c>
    </row>
    <row r="23" spans="2:12" ht="30" customHeight="1" thickBot="1">
      <c r="B23" s="123" t="s">
        <v>18</v>
      </c>
      <c r="C23" s="207">
        <f>C4+C10+C22</f>
        <v>218920</v>
      </c>
      <c r="D23" s="122">
        <f>D4+D10+D22</f>
        <v>184614</v>
      </c>
      <c r="E23" s="213">
        <f>(C23-D23)/D23</f>
        <v>0.18582556035836936</v>
      </c>
    </row>
    <row r="24" spans="2:12" ht="30" customHeight="1">
      <c r="B24" s="86" t="s">
        <v>148</v>
      </c>
      <c r="C24" s="264">
        <v>1761</v>
      </c>
      <c r="D24" s="125">
        <v>3835</v>
      </c>
      <c r="E24" s="177">
        <f t="shared" ref="E24:E26" si="2">(C24-D24)/D24</f>
        <v>-0.5408083441981747</v>
      </c>
    </row>
    <row r="25" spans="2:12" ht="30" customHeight="1">
      <c r="B25" s="21" t="s">
        <v>156</v>
      </c>
      <c r="C25" s="265">
        <v>-108758</v>
      </c>
      <c r="D25" s="81">
        <v>-80075</v>
      </c>
      <c r="E25" s="178">
        <f t="shared" si="2"/>
        <v>0.35820168591945051</v>
      </c>
    </row>
    <row r="26" spans="2:12" ht="30" customHeight="1" thickBot="1">
      <c r="B26" s="126" t="s">
        <v>147</v>
      </c>
      <c r="C26" s="95">
        <v>633</v>
      </c>
      <c r="D26" s="266">
        <v>762</v>
      </c>
      <c r="E26" s="179">
        <f t="shared" si="2"/>
        <v>-0.16929133858267717</v>
      </c>
    </row>
    <row r="27" spans="2:12" ht="30" customHeight="1" thickBot="1">
      <c r="B27" s="127" t="s">
        <v>134</v>
      </c>
      <c r="C27" s="206">
        <f>SUM(C23:C26)</f>
        <v>112556</v>
      </c>
      <c r="D27" s="128">
        <f>SUM(D23:D26)</f>
        <v>109136</v>
      </c>
      <c r="E27" s="214">
        <f t="shared" si="1"/>
        <v>3.1337047353760444E-2</v>
      </c>
    </row>
    <row r="28" spans="2:12" ht="30" customHeight="1" thickBot="1">
      <c r="B28" s="129" t="s">
        <v>19</v>
      </c>
      <c r="C28" s="209">
        <v>-14384</v>
      </c>
      <c r="D28" s="130">
        <v>-14031</v>
      </c>
      <c r="E28" s="180">
        <f t="shared" si="1"/>
        <v>2.5158577435678141E-2</v>
      </c>
    </row>
    <row r="29" spans="2:12" ht="30" customHeight="1" thickBot="1">
      <c r="B29" s="78" t="s">
        <v>87</v>
      </c>
      <c r="C29" s="210">
        <f>SUM(C27:C28)</f>
        <v>98172</v>
      </c>
      <c r="D29" s="124">
        <f>SUM(D27:D28)</f>
        <v>95105</v>
      </c>
      <c r="E29" s="215">
        <f t="shared" si="1"/>
        <v>3.224856737290363E-2</v>
      </c>
    </row>
    <row r="30" spans="2:12" ht="30" customHeight="1" thickBot="1">
      <c r="B30" s="58" t="s">
        <v>131</v>
      </c>
      <c r="C30" s="82">
        <f>C29</f>
        <v>98172</v>
      </c>
      <c r="D30" s="83">
        <f>D29</f>
        <v>95105</v>
      </c>
      <c r="E30" s="216">
        <f t="shared" si="1"/>
        <v>3.224856737290363E-2</v>
      </c>
    </row>
    <row r="31" spans="2:12" ht="30" customHeight="1" thickBot="1">
      <c r="B31" s="59" t="s">
        <v>25</v>
      </c>
      <c r="C31" s="211">
        <v>0.28000000000000003</v>
      </c>
      <c r="D31" s="84">
        <v>0.27</v>
      </c>
      <c r="E31" s="217">
        <f t="shared" si="1"/>
        <v>3.703703703703707E-2</v>
      </c>
    </row>
    <row r="32" spans="2:12" ht="30" customHeight="1" thickBot="1">
      <c r="B32" s="87"/>
      <c r="C32" s="89"/>
      <c r="D32" s="88"/>
      <c r="E32" s="218"/>
    </row>
    <row r="33" spans="2:5" ht="30" customHeight="1">
      <c r="B33" s="90" t="s">
        <v>0</v>
      </c>
      <c r="C33" s="92">
        <f>C23-C14</f>
        <v>281354</v>
      </c>
      <c r="D33" s="91">
        <f>D23-D14</f>
        <v>245312</v>
      </c>
      <c r="E33" s="181">
        <f>(C33-D33)/D33</f>
        <v>0.14692310200887035</v>
      </c>
    </row>
    <row r="34" spans="2:5" ht="30" customHeight="1" thickBot="1">
      <c r="B34" s="93" t="s">
        <v>26</v>
      </c>
      <c r="C34" s="183">
        <f>C33/C4</f>
        <v>0.38927182921261261</v>
      </c>
      <c r="D34" s="182">
        <f>D33/D4</f>
        <v>0.3519157165072388</v>
      </c>
      <c r="E34" s="240" t="s">
        <v>158</v>
      </c>
    </row>
    <row r="35" spans="2:5" ht="15">
      <c r="B35" s="118"/>
      <c r="C35" s="118"/>
      <c r="D35" s="118"/>
      <c r="E35" s="117"/>
    </row>
    <row r="36" spans="2:5">
      <c r="B36" s="56"/>
      <c r="C36" s="56"/>
      <c r="D36" s="56"/>
      <c r="E36" s="56"/>
    </row>
  </sheetData>
  <mergeCells count="1">
    <mergeCell ref="C2:E2"/>
  </mergeCells>
  <pageMargins left="0.7" right="0.7" top="0.75" bottom="0.75" header="0.3" footer="0.3"/>
  <pageSetup paperSize="9" scale="49" orientation="portrait" horizontalDpi="4294967294" verticalDpi="0" r:id="rId1"/>
  <ignoredErrors>
    <ignoredError sqref="E27 E29 E33 E23 E10" formula="1"/>
    <ignoredError sqref="C10:D10" formulaRange="1"/>
  </ignoredErrors>
</worksheet>
</file>

<file path=xl/worksheets/sheet2.xml><?xml version="1.0" encoding="utf-8"?>
<worksheet xmlns="http://schemas.openxmlformats.org/spreadsheetml/2006/main" xmlns:r="http://schemas.openxmlformats.org/officeDocument/2006/relationships">
  <dimension ref="A1:U23"/>
  <sheetViews>
    <sheetView showGridLines="0" zoomScaleNormal="100" workbookViewId="0">
      <pane xSplit="2" ySplit="4" topLeftCell="H5" activePane="bottomRight" state="frozen"/>
      <selection pane="topRight" activeCell="C1" sqref="C1"/>
      <selection pane="bottomLeft" activeCell="A5" sqref="A5"/>
      <selection pane="bottomRight" activeCell="C5" sqref="C5"/>
    </sheetView>
  </sheetViews>
  <sheetFormatPr defaultRowHeight="14.25"/>
  <cols>
    <col min="1" max="1" width="1.625" style="56" customWidth="1"/>
    <col min="2" max="2" width="31.125" customWidth="1"/>
    <col min="3" max="3" width="15.25" bestFit="1" customWidth="1"/>
    <col min="4" max="4" width="1.125" customWidth="1"/>
    <col min="5" max="5" width="15.25" bestFit="1" customWidth="1"/>
    <col min="6" max="6" width="1.125" customWidth="1"/>
    <col min="7" max="7" width="9.625" customWidth="1"/>
    <col min="8" max="9" width="15.25" bestFit="1" customWidth="1"/>
    <col min="10" max="10" width="9.625" customWidth="1"/>
    <col min="11" max="12" width="15.25" bestFit="1" customWidth="1"/>
    <col min="13" max="13" width="9.625" customWidth="1"/>
    <col min="14" max="15" width="15.25" bestFit="1" customWidth="1"/>
    <col min="16" max="16" width="9.625" customWidth="1"/>
    <col min="17" max="21" width="9" style="56"/>
  </cols>
  <sheetData>
    <row r="1" spans="1:21" ht="50.25" customHeight="1" thickBot="1">
      <c r="B1" s="57" t="s">
        <v>132</v>
      </c>
      <c r="C1" s="56"/>
      <c r="D1" s="56"/>
      <c r="E1" s="56"/>
      <c r="F1" s="56"/>
      <c r="G1" s="56"/>
      <c r="H1" s="56"/>
      <c r="I1" s="56"/>
      <c r="J1" s="56"/>
      <c r="K1" s="56"/>
      <c r="L1" s="56"/>
      <c r="M1" s="56"/>
      <c r="N1" s="56"/>
      <c r="O1" s="56"/>
      <c r="P1" s="56"/>
    </row>
    <row r="2" spans="1:21" s="94" customFormat="1" ht="30" customHeight="1" thickBot="1">
      <c r="A2" s="108"/>
      <c r="B2" s="98"/>
      <c r="C2" s="316" t="s">
        <v>43</v>
      </c>
      <c r="D2" s="317"/>
      <c r="E2" s="317"/>
      <c r="F2" s="317"/>
      <c r="G2" s="318"/>
      <c r="H2" s="316" t="s">
        <v>44</v>
      </c>
      <c r="I2" s="317"/>
      <c r="J2" s="318"/>
      <c r="K2" s="316" t="s">
        <v>45</v>
      </c>
      <c r="L2" s="317"/>
      <c r="M2" s="318"/>
      <c r="N2" s="316" t="s">
        <v>46</v>
      </c>
      <c r="O2" s="317"/>
      <c r="P2" s="318"/>
      <c r="Q2" s="118"/>
      <c r="R2" s="108"/>
      <c r="S2" s="108"/>
      <c r="T2" s="108"/>
      <c r="U2" s="108"/>
    </row>
    <row r="3" spans="1:21" s="94" customFormat="1" ht="20.25" customHeight="1" thickBot="1">
      <c r="A3" s="108"/>
      <c r="B3" s="99"/>
      <c r="C3" s="313" t="s">
        <v>22</v>
      </c>
      <c r="D3" s="314"/>
      <c r="E3" s="314"/>
      <c r="F3" s="314"/>
      <c r="G3" s="315"/>
      <c r="H3" s="313" t="s">
        <v>22</v>
      </c>
      <c r="I3" s="314"/>
      <c r="J3" s="315"/>
      <c r="K3" s="313" t="s">
        <v>22</v>
      </c>
      <c r="L3" s="314"/>
      <c r="M3" s="315"/>
      <c r="N3" s="313" t="s">
        <v>22</v>
      </c>
      <c r="O3" s="314"/>
      <c r="P3" s="315"/>
      <c r="Q3" s="118"/>
      <c r="R3" s="268"/>
      <c r="S3" s="268"/>
      <c r="T3" s="268"/>
      <c r="U3" s="268"/>
    </row>
    <row r="4" spans="1:21" s="109" customFormat="1" ht="20.25" customHeight="1" thickBot="1">
      <c r="A4" s="271"/>
      <c r="B4" s="6" t="s">
        <v>20</v>
      </c>
      <c r="C4" s="110" t="s">
        <v>166</v>
      </c>
      <c r="D4" s="136"/>
      <c r="E4" s="111" t="s">
        <v>165</v>
      </c>
      <c r="F4" s="111"/>
      <c r="G4" s="112" t="s">
        <v>47</v>
      </c>
      <c r="H4" s="110" t="s">
        <v>166</v>
      </c>
      <c r="I4" s="111" t="s">
        <v>165</v>
      </c>
      <c r="J4" s="112" t="s">
        <v>47</v>
      </c>
      <c r="K4" s="110" t="s">
        <v>166</v>
      </c>
      <c r="L4" s="111" t="s">
        <v>165</v>
      </c>
      <c r="M4" s="112" t="s">
        <v>47</v>
      </c>
      <c r="N4" s="110" t="s">
        <v>166</v>
      </c>
      <c r="O4" s="111" t="s">
        <v>165</v>
      </c>
      <c r="P4" s="119" t="s">
        <v>47</v>
      </c>
      <c r="Q4" s="267"/>
      <c r="R4" s="269"/>
      <c r="S4" s="269"/>
      <c r="T4" s="269"/>
      <c r="U4" s="269"/>
    </row>
    <row r="5" spans="1:21" s="94" customFormat="1" ht="20.25" customHeight="1">
      <c r="A5" s="108"/>
      <c r="B5" s="100" t="s">
        <v>37</v>
      </c>
      <c r="C5" s="138">
        <v>484009</v>
      </c>
      <c r="D5" s="69"/>
      <c r="E5" s="70">
        <v>476659</v>
      </c>
      <c r="F5" s="70"/>
      <c r="G5" s="139">
        <f>C5-E5</f>
        <v>7350</v>
      </c>
      <c r="H5" s="138">
        <v>238761</v>
      </c>
      <c r="I5" s="70">
        <v>220417</v>
      </c>
      <c r="J5" s="70">
        <f>H5-I5</f>
        <v>18344</v>
      </c>
      <c r="K5" s="223">
        <v>0</v>
      </c>
      <c r="L5" s="224">
        <v>0</v>
      </c>
      <c r="M5" s="225">
        <f>K5-L5</f>
        <v>0</v>
      </c>
      <c r="N5" s="133">
        <f>C5+H5+K5</f>
        <v>722770</v>
      </c>
      <c r="O5" s="121">
        <f>E5+I5+L5</f>
        <v>697076</v>
      </c>
      <c r="P5" s="140">
        <f>N5-O5</f>
        <v>25694</v>
      </c>
      <c r="Q5" s="118"/>
      <c r="R5" s="80"/>
      <c r="S5" s="80"/>
      <c r="T5" s="80"/>
      <c r="U5" s="268"/>
    </row>
    <row r="6" spans="1:21" s="94" customFormat="1" ht="20.25" customHeight="1">
      <c r="A6" s="108"/>
      <c r="B6" s="101" t="s">
        <v>38</v>
      </c>
      <c r="C6" s="35">
        <v>6528</v>
      </c>
      <c r="D6" s="47"/>
      <c r="E6" s="36">
        <v>5372</v>
      </c>
      <c r="F6" s="36"/>
      <c r="G6" s="103">
        <f t="shared" ref="G6:G11" si="0">C6-E6</f>
        <v>1156</v>
      </c>
      <c r="H6" s="35">
        <v>26906</v>
      </c>
      <c r="I6" s="36">
        <v>24827</v>
      </c>
      <c r="J6" s="36">
        <f t="shared" ref="J6:J11" si="1">H6-I6</f>
        <v>2079</v>
      </c>
      <c r="K6" s="35">
        <v>-33434</v>
      </c>
      <c r="L6" s="36">
        <v>-30199</v>
      </c>
      <c r="M6" s="105">
        <f t="shared" ref="M6:M11" si="2">K6-L6</f>
        <v>-3235</v>
      </c>
      <c r="N6" s="226">
        <f t="shared" ref="N6:N11" si="3">C6+H6+K6</f>
        <v>0</v>
      </c>
      <c r="O6" s="224">
        <f t="shared" ref="O6:O11" si="4">E6+I6+L6</f>
        <v>0</v>
      </c>
      <c r="P6" s="225">
        <f t="shared" ref="P6:P11" si="5">N6-O6</f>
        <v>0</v>
      </c>
      <c r="Q6" s="118"/>
      <c r="R6" s="270"/>
      <c r="S6" s="270"/>
      <c r="T6" s="270"/>
      <c r="U6" s="268"/>
    </row>
    <row r="7" spans="1:21" s="94" customFormat="1" ht="20.25" customHeight="1">
      <c r="A7" s="108"/>
      <c r="B7" s="102" t="s">
        <v>39</v>
      </c>
      <c r="C7" s="96">
        <v>490537</v>
      </c>
      <c r="D7" s="137"/>
      <c r="E7" s="104">
        <v>482031</v>
      </c>
      <c r="F7" s="104"/>
      <c r="G7" s="106">
        <f t="shared" si="0"/>
        <v>8506</v>
      </c>
      <c r="H7" s="96">
        <v>265667</v>
      </c>
      <c r="I7" s="104">
        <v>245244</v>
      </c>
      <c r="J7" s="104">
        <f t="shared" si="1"/>
        <v>20423</v>
      </c>
      <c r="K7" s="96">
        <v>-33434</v>
      </c>
      <c r="L7" s="104">
        <v>-30199</v>
      </c>
      <c r="M7" s="107">
        <f t="shared" si="2"/>
        <v>-3235</v>
      </c>
      <c r="N7" s="141">
        <f t="shared" si="3"/>
        <v>722770</v>
      </c>
      <c r="O7" s="81">
        <f t="shared" si="4"/>
        <v>697076</v>
      </c>
      <c r="P7" s="107">
        <f t="shared" si="5"/>
        <v>25694</v>
      </c>
      <c r="Q7" s="118"/>
      <c r="R7" s="81"/>
      <c r="S7" s="81"/>
      <c r="T7" s="81"/>
      <c r="U7" s="268"/>
    </row>
    <row r="8" spans="1:21" s="94" customFormat="1" ht="20.25" customHeight="1">
      <c r="A8" s="108"/>
      <c r="B8" s="102" t="s">
        <v>0</v>
      </c>
      <c r="C8" s="96">
        <v>180645</v>
      </c>
      <c r="D8" s="137"/>
      <c r="E8" s="104">
        <v>164678</v>
      </c>
      <c r="F8" s="104"/>
      <c r="G8" s="106">
        <f t="shared" si="0"/>
        <v>15967</v>
      </c>
      <c r="H8" s="96">
        <v>100709</v>
      </c>
      <c r="I8" s="104">
        <v>80634</v>
      </c>
      <c r="J8" s="104">
        <f t="shared" si="1"/>
        <v>20075</v>
      </c>
      <c r="K8" s="251">
        <v>0</v>
      </c>
      <c r="L8" s="310">
        <v>0</v>
      </c>
      <c r="M8" s="311">
        <f t="shared" si="2"/>
        <v>0</v>
      </c>
      <c r="N8" s="141">
        <f>C8+H8+K8</f>
        <v>281354</v>
      </c>
      <c r="O8" s="81">
        <f t="shared" si="4"/>
        <v>245312</v>
      </c>
      <c r="P8" s="107">
        <f t="shared" si="5"/>
        <v>36042</v>
      </c>
      <c r="Q8" s="118"/>
      <c r="R8" s="81"/>
      <c r="S8" s="81"/>
      <c r="T8" s="81"/>
      <c r="U8" s="268"/>
    </row>
    <row r="9" spans="1:21" s="94" customFormat="1" ht="31.5" customHeight="1">
      <c r="A9" s="108"/>
      <c r="B9" s="101" t="s">
        <v>159</v>
      </c>
      <c r="C9" s="35">
        <v>53392</v>
      </c>
      <c r="D9" s="137"/>
      <c r="E9" s="36">
        <v>52150</v>
      </c>
      <c r="F9" s="104"/>
      <c r="G9" s="103">
        <f>C9-E9</f>
        <v>1242</v>
      </c>
      <c r="H9" s="35">
        <v>8371</v>
      </c>
      <c r="I9" s="36">
        <v>7949</v>
      </c>
      <c r="J9" s="36">
        <f>H9-I9</f>
        <v>422</v>
      </c>
      <c r="K9" s="223">
        <v>671</v>
      </c>
      <c r="L9" s="36">
        <v>599</v>
      </c>
      <c r="M9" s="105">
        <f>K9-L9</f>
        <v>72</v>
      </c>
      <c r="N9" s="261">
        <f>C9+H9+K9</f>
        <v>62434</v>
      </c>
      <c r="O9" s="80">
        <f>E9+I9+L9</f>
        <v>60698</v>
      </c>
      <c r="P9" s="105">
        <f>N9-O9</f>
        <v>1736</v>
      </c>
      <c r="Q9" s="118"/>
      <c r="R9" s="81"/>
      <c r="S9" s="81"/>
      <c r="T9" s="81"/>
      <c r="U9" s="268"/>
    </row>
    <row r="10" spans="1:21" s="94" customFormat="1" ht="20.25" customHeight="1">
      <c r="A10" s="108"/>
      <c r="B10" s="102" t="s">
        <v>40</v>
      </c>
      <c r="C10" s="96">
        <v>127253</v>
      </c>
      <c r="D10" s="137"/>
      <c r="E10" s="104">
        <v>112528</v>
      </c>
      <c r="F10" s="104"/>
      <c r="G10" s="106">
        <f t="shared" si="0"/>
        <v>14725</v>
      </c>
      <c r="H10" s="96">
        <v>92338</v>
      </c>
      <c r="I10" s="104">
        <v>72685</v>
      </c>
      <c r="J10" s="104">
        <f t="shared" si="1"/>
        <v>19653</v>
      </c>
      <c r="K10" s="96">
        <v>-671</v>
      </c>
      <c r="L10" s="104">
        <v>-599</v>
      </c>
      <c r="M10" s="107">
        <f t="shared" si="2"/>
        <v>-72</v>
      </c>
      <c r="N10" s="141">
        <f t="shared" si="3"/>
        <v>218920</v>
      </c>
      <c r="O10" s="81">
        <f t="shared" si="4"/>
        <v>184614</v>
      </c>
      <c r="P10" s="107">
        <f t="shared" si="5"/>
        <v>34306</v>
      </c>
      <c r="Q10" s="118"/>
      <c r="R10" s="81"/>
      <c r="S10" s="81"/>
      <c r="T10" s="81"/>
      <c r="U10" s="268"/>
    </row>
    <row r="11" spans="1:21" s="94" customFormat="1" ht="48" customHeight="1" thickBot="1">
      <c r="A11" s="108"/>
      <c r="B11" s="241" t="s">
        <v>41</v>
      </c>
      <c r="C11" s="242">
        <v>61650</v>
      </c>
      <c r="D11" s="243" t="s">
        <v>12</v>
      </c>
      <c r="E11" s="244">
        <v>72536</v>
      </c>
      <c r="F11" s="244" t="s">
        <v>12</v>
      </c>
      <c r="G11" s="245">
        <f t="shared" si="0"/>
        <v>-10886</v>
      </c>
      <c r="H11" s="242">
        <v>8770</v>
      </c>
      <c r="I11" s="244">
        <v>4130</v>
      </c>
      <c r="J11" s="244">
        <f t="shared" si="1"/>
        <v>4640</v>
      </c>
      <c r="K11" s="312">
        <v>0</v>
      </c>
      <c r="L11" s="246">
        <v>0</v>
      </c>
      <c r="M11" s="247">
        <f t="shared" si="2"/>
        <v>0</v>
      </c>
      <c r="N11" s="248">
        <f t="shared" si="3"/>
        <v>70420</v>
      </c>
      <c r="O11" s="249">
        <f t="shared" si="4"/>
        <v>76666</v>
      </c>
      <c r="P11" s="250">
        <f t="shared" si="5"/>
        <v>-6246</v>
      </c>
      <c r="Q11" s="118"/>
      <c r="R11" s="81"/>
      <c r="S11" s="81"/>
      <c r="T11" s="81"/>
      <c r="U11" s="268"/>
    </row>
    <row r="12" spans="1:21" s="108" customFormat="1" ht="20.25" customHeight="1">
      <c r="B12" s="272" t="s">
        <v>42</v>
      </c>
      <c r="Q12" s="118"/>
      <c r="R12" s="268"/>
      <c r="S12" s="268"/>
      <c r="T12" s="268"/>
      <c r="U12" s="268"/>
    </row>
    <row r="13" spans="1:21" s="56" customFormat="1" ht="15">
      <c r="B13" s="272"/>
      <c r="G13" s="273"/>
      <c r="H13" s="166"/>
      <c r="I13" s="273"/>
      <c r="J13" s="273"/>
      <c r="K13" s="166"/>
      <c r="L13" s="166"/>
      <c r="M13" s="166"/>
      <c r="N13" s="166"/>
      <c r="O13" s="166"/>
      <c r="P13" s="166"/>
      <c r="Q13" s="166"/>
    </row>
    <row r="14" spans="1:21" s="56" customFormat="1" ht="15">
      <c r="B14" s="274"/>
      <c r="G14" s="275"/>
      <c r="H14" s="166"/>
      <c r="I14" s="275"/>
      <c r="J14" s="275"/>
      <c r="K14" s="166"/>
      <c r="L14" s="166"/>
      <c r="M14" s="166"/>
      <c r="N14" s="166"/>
      <c r="O14" s="166"/>
      <c r="P14" s="166"/>
      <c r="Q14" s="166"/>
    </row>
    <row r="15" spans="1:21" s="56" customFormat="1" ht="15">
      <c r="B15" s="276"/>
      <c r="G15" s="273"/>
      <c r="H15" s="166"/>
      <c r="I15" s="273"/>
      <c r="J15" s="273"/>
      <c r="K15" s="166"/>
      <c r="L15" s="166"/>
      <c r="M15" s="166"/>
      <c r="N15" s="166"/>
      <c r="O15" s="166"/>
      <c r="P15" s="166"/>
      <c r="Q15" s="166"/>
    </row>
    <row r="16" spans="1:21" s="56" customFormat="1" ht="15">
      <c r="B16" s="276"/>
      <c r="G16" s="273"/>
      <c r="H16" s="166"/>
      <c r="I16" s="273"/>
      <c r="J16" s="273"/>
      <c r="K16" s="166"/>
      <c r="L16" s="166"/>
      <c r="M16" s="166"/>
      <c r="N16" s="166"/>
      <c r="O16" s="166"/>
      <c r="P16" s="166"/>
      <c r="Q16" s="166"/>
    </row>
    <row r="17" spans="2:17" s="56" customFormat="1" ht="15">
      <c r="B17" s="277"/>
      <c r="G17" s="273"/>
      <c r="H17" s="166"/>
      <c r="I17" s="273"/>
      <c r="J17" s="273"/>
      <c r="K17" s="166"/>
      <c r="L17" s="166"/>
      <c r="M17" s="166"/>
      <c r="N17" s="166"/>
      <c r="O17" s="166"/>
      <c r="P17" s="166"/>
      <c r="Q17" s="166"/>
    </row>
    <row r="18" spans="2:17" s="56" customFormat="1" ht="15">
      <c r="B18" s="277"/>
      <c r="G18" s="278"/>
      <c r="H18" s="166"/>
      <c r="I18" s="278"/>
      <c r="J18" s="278"/>
      <c r="K18" s="166"/>
      <c r="L18" s="166"/>
      <c r="M18" s="166"/>
      <c r="N18" s="166"/>
      <c r="O18" s="166"/>
      <c r="P18" s="166"/>
      <c r="Q18" s="166"/>
    </row>
    <row r="19" spans="2:17" s="56" customFormat="1" ht="15">
      <c r="B19" s="277"/>
      <c r="G19" s="279"/>
      <c r="H19" s="166"/>
      <c r="I19" s="279"/>
      <c r="J19" s="279"/>
      <c r="K19" s="166"/>
      <c r="L19" s="166"/>
      <c r="M19" s="166"/>
      <c r="N19" s="166"/>
      <c r="O19" s="166"/>
      <c r="P19" s="166"/>
      <c r="Q19" s="166"/>
    </row>
    <row r="20" spans="2:17" s="56" customFormat="1" ht="15">
      <c r="B20" s="276"/>
      <c r="G20" s="278"/>
      <c r="H20" s="166"/>
      <c r="I20" s="278"/>
      <c r="J20" s="278"/>
      <c r="K20" s="166"/>
      <c r="L20" s="166"/>
      <c r="M20" s="166"/>
      <c r="N20" s="166"/>
      <c r="O20" s="166"/>
      <c r="P20" s="166"/>
      <c r="Q20" s="166"/>
    </row>
    <row r="21" spans="2:17" ht="15">
      <c r="B21" s="154"/>
      <c r="C21" s="1"/>
      <c r="D21" s="1"/>
      <c r="E21" s="1"/>
      <c r="F21" s="1"/>
      <c r="G21" s="1"/>
      <c r="H21" s="1"/>
      <c r="I21" s="1"/>
      <c r="J21" s="1"/>
      <c r="K21" s="1"/>
      <c r="L21" s="1"/>
      <c r="M21" s="1"/>
      <c r="N21" s="1"/>
      <c r="O21" s="1"/>
      <c r="P21" s="1"/>
      <c r="Q21" s="166"/>
    </row>
    <row r="22" spans="2:17">
      <c r="B22" s="135"/>
    </row>
    <row r="23" spans="2:17">
      <c r="B23" s="135"/>
    </row>
  </sheetData>
  <mergeCells count="8">
    <mergeCell ref="N2:P2"/>
    <mergeCell ref="N3:P3"/>
    <mergeCell ref="C2:G2"/>
    <mergeCell ref="H3:J3"/>
    <mergeCell ref="H2:J2"/>
    <mergeCell ref="C3:G3"/>
    <mergeCell ref="K2:M2"/>
    <mergeCell ref="K3:M3"/>
  </mergeCells>
  <pageMargins left="0.7" right="0.7" top="0.75" bottom="0.75" header="0.3" footer="0.3"/>
  <pageSetup paperSize="9" scale="41" orientation="portrait" horizontalDpi="4294967294" verticalDpi="0" r:id="rId1"/>
</worksheet>
</file>

<file path=xl/worksheets/sheet3.xml><?xml version="1.0" encoding="utf-8"?>
<worksheet xmlns="http://schemas.openxmlformats.org/spreadsheetml/2006/main" xmlns:r="http://schemas.openxmlformats.org/officeDocument/2006/relationships">
  <dimension ref="A1:J60"/>
  <sheetViews>
    <sheetView showGridLines="0" zoomScaleNormal="100" workbookViewId="0">
      <pane ySplit="2" topLeftCell="A3" activePane="bottomLeft" state="frozen"/>
      <selection pane="bottomLeft" activeCell="A3" sqref="A3:XFD3"/>
    </sheetView>
  </sheetViews>
  <sheetFormatPr defaultRowHeight="14.25"/>
  <cols>
    <col min="1" max="1" width="1.625" style="56" customWidth="1"/>
    <col min="2" max="2" width="52.375" bestFit="1" customWidth="1"/>
    <col min="3" max="4" width="17.375" bestFit="1" customWidth="1"/>
    <col min="5" max="5" width="15.625" customWidth="1"/>
    <col min="6" max="10" width="9" style="56"/>
  </cols>
  <sheetData>
    <row r="1" spans="2:10" ht="50.25" customHeight="1" thickBot="1">
      <c r="B1" s="57" t="s">
        <v>132</v>
      </c>
      <c r="C1" s="56"/>
      <c r="D1" s="56"/>
      <c r="E1" s="56"/>
    </row>
    <row r="2" spans="2:10" ht="40.5" customHeight="1" thickBot="1">
      <c r="B2" s="85" t="s">
        <v>48</v>
      </c>
      <c r="C2" s="62" t="s">
        <v>166</v>
      </c>
      <c r="D2" s="26" t="s">
        <v>155</v>
      </c>
      <c r="E2" s="25" t="s">
        <v>23</v>
      </c>
    </row>
    <row r="3" spans="2:10" ht="30" customHeight="1" thickBot="1">
      <c r="B3" s="113" t="s">
        <v>126</v>
      </c>
      <c r="C3" s="116"/>
      <c r="D3" s="114"/>
      <c r="E3" s="115"/>
    </row>
    <row r="4" spans="2:10" ht="20.25" customHeight="1">
      <c r="B4" s="29" t="s">
        <v>49</v>
      </c>
      <c r="C4" s="69">
        <v>395393</v>
      </c>
      <c r="D4" s="70">
        <v>407579</v>
      </c>
      <c r="E4" s="169">
        <f t="shared" ref="E4:E23" si="0">(C4-D4)/D4</f>
        <v>-2.9898498205255912E-2</v>
      </c>
      <c r="H4" s="117"/>
      <c r="I4" s="280"/>
      <c r="J4" s="280"/>
    </row>
    <row r="5" spans="2:10" ht="20.25" customHeight="1">
      <c r="B5" s="30" t="s">
        <v>50</v>
      </c>
      <c r="C5" s="47">
        <v>248178</v>
      </c>
      <c r="D5" s="36">
        <v>251152</v>
      </c>
      <c r="E5" s="170">
        <f t="shared" si="0"/>
        <v>-1.1841434669045041E-2</v>
      </c>
      <c r="H5" s="117"/>
      <c r="I5" s="280"/>
      <c r="J5" s="280"/>
    </row>
    <row r="6" spans="2:10" ht="20.25" customHeight="1">
      <c r="B6" s="30" t="s">
        <v>51</v>
      </c>
      <c r="C6" s="47">
        <v>2602804</v>
      </c>
      <c r="D6" s="36">
        <v>2602804</v>
      </c>
      <c r="E6" s="170">
        <f t="shared" si="0"/>
        <v>0</v>
      </c>
      <c r="H6" s="117"/>
      <c r="I6" s="280"/>
      <c r="J6" s="280"/>
    </row>
    <row r="7" spans="2:10" ht="20.25" customHeight="1">
      <c r="B7" s="30" t="s">
        <v>52</v>
      </c>
      <c r="C7" s="47">
        <v>890800</v>
      </c>
      <c r="D7" s="36">
        <v>890800</v>
      </c>
      <c r="E7" s="170">
        <f t="shared" si="0"/>
        <v>0</v>
      </c>
      <c r="H7" s="117"/>
      <c r="I7" s="280"/>
      <c r="J7" s="280"/>
    </row>
    <row r="8" spans="2:10" ht="20.25" customHeight="1">
      <c r="B8" s="30" t="s">
        <v>53</v>
      </c>
      <c r="C8" s="47">
        <v>136697</v>
      </c>
      <c r="D8" s="36">
        <v>137401</v>
      </c>
      <c r="E8" s="170">
        <f t="shared" si="0"/>
        <v>-5.1236890561204068E-3</v>
      </c>
      <c r="H8" s="117"/>
      <c r="I8" s="280"/>
      <c r="J8" s="280"/>
    </row>
    <row r="9" spans="2:10" ht="20.25" customHeight="1">
      <c r="B9" s="30" t="s">
        <v>54</v>
      </c>
      <c r="C9" s="47">
        <v>107548</v>
      </c>
      <c r="D9" s="36">
        <v>71571</v>
      </c>
      <c r="E9" s="170">
        <f t="shared" si="0"/>
        <v>0.50267566472453928</v>
      </c>
      <c r="H9" s="117"/>
      <c r="I9" s="280"/>
      <c r="J9" s="280"/>
    </row>
    <row r="10" spans="2:10" ht="20.25" customHeight="1">
      <c r="B10" s="30" t="s">
        <v>55</v>
      </c>
      <c r="C10" s="47">
        <v>5315</v>
      </c>
      <c r="D10" s="36">
        <v>5330</v>
      </c>
      <c r="E10" s="170">
        <f t="shared" si="0"/>
        <v>-2.8142589118198874E-3</v>
      </c>
      <c r="H10" s="117"/>
      <c r="I10" s="280"/>
      <c r="J10" s="280"/>
    </row>
    <row r="11" spans="2:10" ht="20.25" customHeight="1">
      <c r="B11" s="30" t="s">
        <v>56</v>
      </c>
      <c r="C11" s="47">
        <v>26502</v>
      </c>
      <c r="D11" s="36">
        <v>29551</v>
      </c>
      <c r="E11" s="170">
        <f t="shared" si="0"/>
        <v>-0.10317755744306453</v>
      </c>
      <c r="H11" s="117"/>
      <c r="I11" s="280"/>
      <c r="J11" s="280"/>
    </row>
    <row r="12" spans="2:10" ht="20.25" customHeight="1">
      <c r="B12" s="30" t="s">
        <v>57</v>
      </c>
      <c r="C12" s="47">
        <v>6430</v>
      </c>
      <c r="D12" s="36">
        <v>20803</v>
      </c>
      <c r="E12" s="170">
        <f t="shared" si="0"/>
        <v>-0.69090996490890733</v>
      </c>
      <c r="H12" s="117"/>
      <c r="I12" s="280"/>
      <c r="J12" s="280"/>
    </row>
    <row r="13" spans="2:10" ht="20.25" customHeight="1" thickBot="1">
      <c r="B13" s="58" t="s">
        <v>58</v>
      </c>
      <c r="C13" s="55">
        <v>34685</v>
      </c>
      <c r="D13" s="61">
        <v>38854</v>
      </c>
      <c r="E13" s="171">
        <f t="shared" si="0"/>
        <v>-0.10729911978174705</v>
      </c>
      <c r="H13" s="117"/>
      <c r="I13" s="280"/>
      <c r="J13" s="280"/>
    </row>
    <row r="14" spans="2:10" ht="30" customHeight="1" thickBot="1">
      <c r="B14" s="143" t="s">
        <v>59</v>
      </c>
      <c r="C14" s="144">
        <f>SUM(C4:C13)</f>
        <v>4454352</v>
      </c>
      <c r="D14" s="145">
        <f>SUM(D4:D13)</f>
        <v>4455845</v>
      </c>
      <c r="E14" s="184">
        <f t="shared" si="0"/>
        <v>-3.3506551507065437E-4</v>
      </c>
      <c r="H14" s="113"/>
      <c r="I14" s="280"/>
      <c r="J14" s="280"/>
    </row>
    <row r="15" spans="2:10" ht="20.25" customHeight="1">
      <c r="B15" s="30" t="s">
        <v>60</v>
      </c>
      <c r="C15" s="47">
        <v>228936</v>
      </c>
      <c r="D15" s="36">
        <v>181341</v>
      </c>
      <c r="E15" s="170">
        <f t="shared" si="0"/>
        <v>0.26246132975995501</v>
      </c>
      <c r="H15" s="117"/>
      <c r="I15" s="36"/>
      <c r="J15" s="280"/>
    </row>
    <row r="16" spans="2:10" ht="20.25" customHeight="1">
      <c r="B16" s="30" t="s">
        <v>61</v>
      </c>
      <c r="C16" s="47">
        <v>163072</v>
      </c>
      <c r="D16" s="36">
        <v>146771</v>
      </c>
      <c r="E16" s="170">
        <f t="shared" si="0"/>
        <v>0.11106417480292428</v>
      </c>
      <c r="H16" s="117"/>
      <c r="I16" s="36"/>
      <c r="J16" s="280"/>
    </row>
    <row r="17" spans="2:10" ht="20.25" customHeight="1">
      <c r="B17" s="30" t="s">
        <v>62</v>
      </c>
      <c r="C17" s="47">
        <v>398589</v>
      </c>
      <c r="D17" s="36">
        <v>374424</v>
      </c>
      <c r="E17" s="170">
        <f t="shared" si="0"/>
        <v>6.4539132106916225E-2</v>
      </c>
      <c r="H17" s="117"/>
      <c r="I17" s="36"/>
      <c r="J17" s="280"/>
    </row>
    <row r="18" spans="2:10" ht="20.25" customHeight="1">
      <c r="B18" s="30" t="s">
        <v>63</v>
      </c>
      <c r="C18" s="47">
        <v>365</v>
      </c>
      <c r="D18" s="36">
        <v>183</v>
      </c>
      <c r="E18" s="170">
        <f t="shared" si="0"/>
        <v>0.99453551912568305</v>
      </c>
      <c r="H18" s="117"/>
      <c r="I18" s="36"/>
      <c r="J18" s="280"/>
    </row>
    <row r="19" spans="2:10" ht="20.25" customHeight="1">
      <c r="B19" s="30" t="s">
        <v>64</v>
      </c>
      <c r="C19" s="47">
        <v>70958</v>
      </c>
      <c r="D19" s="36">
        <v>70055</v>
      </c>
      <c r="E19" s="170">
        <f t="shared" si="0"/>
        <v>1.2889872243237456E-2</v>
      </c>
      <c r="H19" s="117"/>
      <c r="I19" s="36"/>
      <c r="J19" s="280"/>
    </row>
    <row r="20" spans="2:10" ht="20.25" customHeight="1">
      <c r="B20" s="30" t="s">
        <v>65</v>
      </c>
      <c r="C20" s="47">
        <v>106732</v>
      </c>
      <c r="D20" s="36">
        <v>105360</v>
      </c>
      <c r="E20" s="170">
        <f t="shared" si="0"/>
        <v>1.3022019741837509E-2</v>
      </c>
      <c r="H20" s="117"/>
      <c r="I20" s="36"/>
      <c r="J20" s="280"/>
    </row>
    <row r="21" spans="2:10" ht="20.25" customHeight="1" thickBot="1">
      <c r="B21" s="30" t="s">
        <v>66</v>
      </c>
      <c r="C21" s="47">
        <v>428190</v>
      </c>
      <c r="D21" s="36">
        <v>342251</v>
      </c>
      <c r="E21" s="170">
        <f t="shared" si="0"/>
        <v>0.25109933937373446</v>
      </c>
      <c r="H21" s="117"/>
      <c r="I21" s="36"/>
      <c r="J21" s="280"/>
    </row>
    <row r="22" spans="2:10" ht="30" customHeight="1" thickBot="1">
      <c r="B22" s="49" t="s">
        <v>67</v>
      </c>
      <c r="C22" s="50">
        <f>SUM(C15:C21)</f>
        <v>1396842</v>
      </c>
      <c r="D22" s="51">
        <f>SUM(D15:D21)</f>
        <v>1220385</v>
      </c>
      <c r="E22" s="168">
        <f t="shared" si="0"/>
        <v>0.14459125603805356</v>
      </c>
      <c r="H22" s="113"/>
      <c r="I22" s="280"/>
      <c r="J22" s="280"/>
    </row>
    <row r="23" spans="2:10" ht="30" customHeight="1" thickBot="1">
      <c r="B23" s="52" t="s">
        <v>68</v>
      </c>
      <c r="C23" s="53">
        <f>C22+C14</f>
        <v>5851194</v>
      </c>
      <c r="D23" s="53">
        <f>D14+D22</f>
        <v>5676230</v>
      </c>
      <c r="E23" s="185">
        <f t="shared" si="0"/>
        <v>3.0823980000810398E-2</v>
      </c>
      <c r="H23" s="113"/>
      <c r="I23" s="280"/>
      <c r="J23" s="280"/>
    </row>
    <row r="24" spans="2:10" ht="30" customHeight="1" thickBot="1">
      <c r="B24" s="113" t="s">
        <v>127</v>
      </c>
      <c r="C24" s="117"/>
      <c r="D24" s="117"/>
      <c r="E24" s="117"/>
      <c r="H24" s="36"/>
    </row>
    <row r="25" spans="2:10" ht="20.25" customHeight="1">
      <c r="B25" s="29" t="s">
        <v>69</v>
      </c>
      <c r="C25" s="69">
        <v>13934</v>
      </c>
      <c r="D25" s="70">
        <v>13934</v>
      </c>
      <c r="E25" s="169">
        <f t="shared" ref="E25:E37" si="1">(C25-D25)/D25</f>
        <v>0</v>
      </c>
      <c r="G25" s="36"/>
      <c r="H25" s="117"/>
      <c r="I25" s="280"/>
    </row>
    <row r="26" spans="2:10" ht="20.25" customHeight="1">
      <c r="B26" s="30" t="s">
        <v>70</v>
      </c>
      <c r="C26" s="47">
        <v>1295103</v>
      </c>
      <c r="D26" s="36">
        <v>1295103</v>
      </c>
      <c r="E26" s="170">
        <f t="shared" si="1"/>
        <v>0</v>
      </c>
      <c r="G26" s="36"/>
      <c r="H26" s="117"/>
      <c r="I26" s="280"/>
    </row>
    <row r="27" spans="2:10" ht="20.25" customHeight="1">
      <c r="B27" s="30" t="s">
        <v>71</v>
      </c>
      <c r="C27" s="281">
        <v>0</v>
      </c>
      <c r="D27" s="36">
        <v>-8964</v>
      </c>
      <c r="E27" s="170">
        <f t="shared" si="1"/>
        <v>-1</v>
      </c>
      <c r="G27" s="36"/>
      <c r="H27" s="117"/>
      <c r="I27" s="280"/>
    </row>
    <row r="28" spans="2:10" ht="20.25" customHeight="1" thickBot="1">
      <c r="B28" s="58" t="s">
        <v>72</v>
      </c>
      <c r="C28" s="55">
        <v>1799310</v>
      </c>
      <c r="D28" s="61">
        <v>1701138</v>
      </c>
      <c r="E28" s="171">
        <f t="shared" si="1"/>
        <v>5.7709603806393131E-2</v>
      </c>
      <c r="G28" s="36"/>
      <c r="H28" s="117"/>
      <c r="I28" s="280"/>
    </row>
    <row r="29" spans="2:10" ht="20.25" customHeight="1" thickBot="1">
      <c r="B29" s="59" t="s">
        <v>150</v>
      </c>
      <c r="C29" s="55">
        <f>SUM(C25:C28)</f>
        <v>3108347</v>
      </c>
      <c r="D29" s="61">
        <f>SUM(D25:D28)</f>
        <v>3001211</v>
      </c>
      <c r="E29" s="171">
        <f t="shared" si="1"/>
        <v>3.5697590072807275E-2</v>
      </c>
      <c r="G29" s="36"/>
      <c r="H29" s="117"/>
      <c r="I29" s="280"/>
    </row>
    <row r="30" spans="2:10" ht="20.25" customHeight="1" thickBot="1">
      <c r="B30" s="59" t="s">
        <v>149</v>
      </c>
      <c r="C30" s="55">
        <v>2</v>
      </c>
      <c r="D30" s="61">
        <v>2</v>
      </c>
      <c r="E30" s="227" t="s">
        <v>10</v>
      </c>
      <c r="G30" s="36"/>
      <c r="H30" s="117"/>
      <c r="I30" s="280"/>
    </row>
    <row r="31" spans="2:10" ht="30" customHeight="1" thickBot="1">
      <c r="B31" s="49" t="s">
        <v>73</v>
      </c>
      <c r="C31" s="50">
        <f>SUM(C29:C30)</f>
        <v>3108349</v>
      </c>
      <c r="D31" s="51">
        <f>SUM(D29:D30)</f>
        <v>3001213</v>
      </c>
      <c r="E31" s="168">
        <f t="shared" si="1"/>
        <v>3.5697566284032492E-2</v>
      </c>
      <c r="G31" s="104"/>
      <c r="H31" s="113"/>
      <c r="I31" s="280"/>
    </row>
    <row r="32" spans="2:10" ht="20.25" customHeight="1">
      <c r="B32" s="30" t="s">
        <v>74</v>
      </c>
      <c r="C32" s="47">
        <v>236277</v>
      </c>
      <c r="D32" s="36">
        <v>239889</v>
      </c>
      <c r="E32" s="170">
        <f t="shared" si="1"/>
        <v>-1.5056963845778672E-2</v>
      </c>
      <c r="G32" s="36"/>
      <c r="H32" s="117"/>
      <c r="I32" s="280"/>
    </row>
    <row r="33" spans="2:9" ht="20.25" customHeight="1">
      <c r="B33" s="30" t="s">
        <v>128</v>
      </c>
      <c r="C33" s="47">
        <v>1396071</v>
      </c>
      <c r="D33" s="36">
        <v>1340010</v>
      </c>
      <c r="E33" s="170">
        <f t="shared" si="1"/>
        <v>4.1836254953321245E-2</v>
      </c>
      <c r="G33" s="36"/>
      <c r="H33" s="117"/>
      <c r="I33" s="280"/>
    </row>
    <row r="34" spans="2:9" ht="20.25" customHeight="1">
      <c r="B34" s="30" t="s">
        <v>75</v>
      </c>
      <c r="C34" s="47">
        <v>166</v>
      </c>
      <c r="D34" s="36">
        <v>227</v>
      </c>
      <c r="E34" s="170">
        <f t="shared" si="1"/>
        <v>-0.2687224669603524</v>
      </c>
      <c r="G34" s="36"/>
      <c r="H34" s="117"/>
      <c r="I34" s="280"/>
    </row>
    <row r="35" spans="2:9" ht="20.25" customHeight="1">
      <c r="B35" s="30" t="s">
        <v>76</v>
      </c>
      <c r="C35" s="47">
        <v>95950</v>
      </c>
      <c r="D35" s="36">
        <v>108066</v>
      </c>
      <c r="E35" s="170">
        <f t="shared" si="1"/>
        <v>-0.11211666944274795</v>
      </c>
      <c r="G35" s="36"/>
      <c r="H35" s="117"/>
      <c r="I35" s="280"/>
    </row>
    <row r="36" spans="2:9" ht="20.25" customHeight="1">
      <c r="B36" s="30" t="s">
        <v>77</v>
      </c>
      <c r="C36" s="47">
        <v>3008</v>
      </c>
      <c r="D36" s="36">
        <v>4079</v>
      </c>
      <c r="E36" s="170">
        <f t="shared" si="1"/>
        <v>-0.26256435400833539</v>
      </c>
      <c r="G36" s="36"/>
      <c r="H36" s="117"/>
      <c r="I36" s="280"/>
    </row>
    <row r="37" spans="2:9" ht="20.25" customHeight="1" thickBot="1">
      <c r="B37" s="58" t="s">
        <v>78</v>
      </c>
      <c r="C37" s="55">
        <v>7828</v>
      </c>
      <c r="D37" s="61">
        <v>7915</v>
      </c>
      <c r="E37" s="170">
        <f t="shared" si="1"/>
        <v>-1.0991787744788376E-2</v>
      </c>
      <c r="G37" s="36"/>
      <c r="H37" s="117"/>
      <c r="I37" s="280"/>
    </row>
    <row r="38" spans="2:9" ht="30" customHeight="1" thickBot="1">
      <c r="B38" s="49" t="s">
        <v>79</v>
      </c>
      <c r="C38" s="50">
        <f>SUM(C32:C37)</f>
        <v>1739300</v>
      </c>
      <c r="D38" s="51">
        <f>SUM(D32:D37)</f>
        <v>1700186</v>
      </c>
      <c r="E38" s="168">
        <f>(C38-D38)/D38</f>
        <v>2.3005718197891288E-2</v>
      </c>
      <c r="G38" s="104"/>
      <c r="H38" s="113"/>
      <c r="I38" s="280"/>
    </row>
    <row r="39" spans="2:9" ht="20.25" customHeight="1">
      <c r="B39" s="30" t="s">
        <v>74</v>
      </c>
      <c r="C39" s="47">
        <v>240921</v>
      </c>
      <c r="D39" s="36">
        <v>245994</v>
      </c>
      <c r="E39" s="170">
        <f>(C39-D39)/D39</f>
        <v>-2.0622454206200153E-2</v>
      </c>
      <c r="G39" s="36"/>
      <c r="H39" s="117"/>
      <c r="I39" s="280"/>
    </row>
    <row r="40" spans="2:9" ht="20.25" customHeight="1">
      <c r="B40" s="30" t="s">
        <v>128</v>
      </c>
      <c r="C40" s="47">
        <v>101071</v>
      </c>
      <c r="D40" s="36">
        <v>98659</v>
      </c>
      <c r="E40" s="170">
        <f t="shared" ref="E40:E45" si="2">(C40-D40)/D40</f>
        <v>2.4447845609625072E-2</v>
      </c>
      <c r="G40" s="36"/>
      <c r="H40" s="117"/>
      <c r="I40" s="280"/>
    </row>
    <row r="41" spans="2:9" ht="20.25" customHeight="1">
      <c r="B41" s="30" t="s">
        <v>80</v>
      </c>
      <c r="C41" s="47">
        <v>237</v>
      </c>
      <c r="D41" s="36">
        <v>236</v>
      </c>
      <c r="E41" s="170">
        <f t="shared" si="2"/>
        <v>4.2372881355932203E-3</v>
      </c>
      <c r="G41" s="36"/>
      <c r="H41" s="117"/>
      <c r="I41" s="280"/>
    </row>
    <row r="42" spans="2:9" ht="20.25" customHeight="1">
      <c r="B42" s="60" t="s">
        <v>81</v>
      </c>
      <c r="C42" s="47">
        <v>418100</v>
      </c>
      <c r="D42" s="36">
        <v>413210</v>
      </c>
      <c r="E42" s="170">
        <f t="shared" si="2"/>
        <v>1.1834176326807192E-2</v>
      </c>
      <c r="G42" s="36"/>
      <c r="H42" s="276"/>
      <c r="I42" s="280"/>
    </row>
    <row r="43" spans="2:9" ht="20.25" customHeight="1">
      <c r="B43" s="60" t="s">
        <v>82</v>
      </c>
      <c r="C43" s="47">
        <v>12203</v>
      </c>
      <c r="D43" s="36">
        <v>4520</v>
      </c>
      <c r="E43" s="170">
        <f t="shared" si="2"/>
        <v>1.6997787610619468</v>
      </c>
      <c r="G43" s="36"/>
      <c r="H43" s="276"/>
      <c r="I43" s="280"/>
    </row>
    <row r="44" spans="2:9" ht="20.25" customHeight="1">
      <c r="B44" s="60" t="s">
        <v>83</v>
      </c>
      <c r="C44" s="47">
        <v>2843</v>
      </c>
      <c r="D44" s="36">
        <v>2727</v>
      </c>
      <c r="E44" s="170">
        <f t="shared" si="2"/>
        <v>4.2537587092042535E-2</v>
      </c>
      <c r="G44" s="36"/>
      <c r="H44" s="276"/>
      <c r="I44" s="280"/>
    </row>
    <row r="45" spans="2:9" ht="20.25" customHeight="1" thickBot="1">
      <c r="B45" s="30" t="s">
        <v>77</v>
      </c>
      <c r="C45" s="47">
        <v>228170</v>
      </c>
      <c r="D45" s="36">
        <v>209485</v>
      </c>
      <c r="E45" s="170">
        <f t="shared" si="2"/>
        <v>8.9194930424612739E-2</v>
      </c>
      <c r="G45" s="36"/>
      <c r="H45" s="117"/>
      <c r="I45" s="280"/>
    </row>
    <row r="46" spans="2:9" ht="30" customHeight="1" thickBot="1">
      <c r="B46" s="49" t="s">
        <v>84</v>
      </c>
      <c r="C46" s="50">
        <f>SUM(C39:C45)</f>
        <v>1003545</v>
      </c>
      <c r="D46" s="51">
        <f>SUM(D39:D45)</f>
        <v>974831</v>
      </c>
      <c r="E46" s="168">
        <f>(C46-D46)/D46</f>
        <v>2.9455362006337509E-2</v>
      </c>
      <c r="G46" s="280"/>
      <c r="H46" s="113"/>
      <c r="I46" s="280"/>
    </row>
    <row r="47" spans="2:9" ht="30" customHeight="1" thickBot="1">
      <c r="B47" s="49" t="s">
        <v>85</v>
      </c>
      <c r="C47" s="50">
        <f>C38+C46</f>
        <v>2742845</v>
      </c>
      <c r="D47" s="51">
        <f>D38+D46</f>
        <v>2675017</v>
      </c>
      <c r="E47" s="168">
        <f>(C47-D47)/D47</f>
        <v>2.535610054066946E-2</v>
      </c>
      <c r="H47" s="113"/>
      <c r="I47" s="280"/>
    </row>
    <row r="48" spans="2:9" ht="30" customHeight="1" thickBot="1">
      <c r="B48" s="52" t="s">
        <v>86</v>
      </c>
      <c r="C48" s="53">
        <f>C31+C47</f>
        <v>5851194</v>
      </c>
      <c r="D48" s="53">
        <f>D31+D47</f>
        <v>5676230</v>
      </c>
      <c r="E48" s="185">
        <f>(C48-D48)/D48</f>
        <v>3.0823980000810398E-2</v>
      </c>
      <c r="H48" s="113"/>
      <c r="I48" s="280"/>
    </row>
    <row r="49" spans="2:4" s="56" customFormat="1" ht="15">
      <c r="B49" s="166"/>
      <c r="C49" s="166"/>
      <c r="D49" s="166"/>
    </row>
    <row r="50" spans="2:4" s="56" customFormat="1" ht="15">
      <c r="B50" s="166"/>
      <c r="C50" s="166"/>
      <c r="D50" s="166"/>
    </row>
    <row r="51" spans="2:4" s="56" customFormat="1"/>
    <row r="52" spans="2:4" s="56" customFormat="1"/>
    <row r="53" spans="2:4" s="56" customFormat="1"/>
    <row r="54" spans="2:4" s="56" customFormat="1"/>
    <row r="55" spans="2:4" s="56" customFormat="1"/>
    <row r="56" spans="2:4" s="56" customFormat="1"/>
    <row r="57" spans="2:4" s="56" customFormat="1"/>
    <row r="58" spans="2:4" s="56" customFormat="1"/>
    <row r="59" spans="2:4" s="56" customFormat="1"/>
    <row r="60" spans="2:4" s="56" customFormat="1"/>
  </sheetData>
  <pageMargins left="0.7" right="0.7" top="0.75" bottom="0.75" header="0.3" footer="0.3"/>
  <pageSetup paperSize="9" scale="68" orientation="portrait" horizontalDpi="4294967294" verticalDpi="0" r:id="rId1"/>
</worksheet>
</file>

<file path=xl/worksheets/sheet4.xml><?xml version="1.0" encoding="utf-8"?>
<worksheet xmlns="http://schemas.openxmlformats.org/spreadsheetml/2006/main" xmlns:r="http://schemas.openxmlformats.org/officeDocument/2006/relationships">
  <dimension ref="A1:I105"/>
  <sheetViews>
    <sheetView showGridLines="0" zoomScaleNormal="100" workbookViewId="0">
      <pane ySplit="3" topLeftCell="A4" activePane="bottomLeft" state="frozen"/>
      <selection pane="bottomLeft" activeCell="A4" sqref="A4:XFD4"/>
    </sheetView>
  </sheetViews>
  <sheetFormatPr defaultRowHeight="14.25"/>
  <cols>
    <col min="1" max="1" width="1.625" style="56" customWidth="1"/>
    <col min="2" max="2" width="72" customWidth="1"/>
    <col min="3" max="3" width="17.375" bestFit="1" customWidth="1"/>
    <col min="4" max="4" width="16.125" bestFit="1" customWidth="1"/>
    <col min="5" max="5" width="15.625" customWidth="1"/>
    <col min="6" max="7" width="9" style="56"/>
    <col min="8" max="8" width="49.25" style="56" customWidth="1"/>
  </cols>
  <sheetData>
    <row r="1" spans="2:9" ht="50.25" customHeight="1" thickBot="1">
      <c r="B1" s="57" t="s">
        <v>132</v>
      </c>
      <c r="C1" s="56"/>
      <c r="D1" s="56"/>
      <c r="E1" s="56"/>
    </row>
    <row r="2" spans="2:9" ht="20.25" customHeight="1" thickBot="1">
      <c r="B2" s="54" t="s">
        <v>106</v>
      </c>
      <c r="C2" s="314" t="s">
        <v>22</v>
      </c>
      <c r="D2" s="314"/>
      <c r="E2" s="315"/>
    </row>
    <row r="3" spans="2:9" ht="20.25" customHeight="1" thickBot="1">
      <c r="B3" s="6" t="s">
        <v>20</v>
      </c>
      <c r="C3" s="62" t="s">
        <v>166</v>
      </c>
      <c r="D3" s="26" t="s">
        <v>165</v>
      </c>
      <c r="E3" s="25" t="s">
        <v>23</v>
      </c>
    </row>
    <row r="4" spans="2:9" ht="25.5" customHeight="1" thickBot="1">
      <c r="B4" s="32" t="s">
        <v>197</v>
      </c>
      <c r="C4" s="48">
        <v>98172</v>
      </c>
      <c r="D4" s="39">
        <v>95105</v>
      </c>
      <c r="E4" s="176">
        <f>(C4-D4)/D4</f>
        <v>3.224856737290363E-2</v>
      </c>
      <c r="H4" s="282"/>
      <c r="I4" s="146"/>
    </row>
    <row r="5" spans="2:9" ht="25.5" customHeight="1" thickBot="1">
      <c r="B5" s="32" t="s">
        <v>88</v>
      </c>
      <c r="C5" s="64">
        <f>SUM(C6:C21)</f>
        <v>86532</v>
      </c>
      <c r="D5" s="33">
        <f>SUM(D6:D21)</f>
        <v>70557</v>
      </c>
      <c r="E5" s="176">
        <f t="shared" ref="E5:E39" si="0">(C5-D5)/D5</f>
        <v>0.2264126876142693</v>
      </c>
      <c r="H5" s="282"/>
      <c r="I5" s="152"/>
    </row>
    <row r="6" spans="2:9" ht="15">
      <c r="B6" s="147" t="s">
        <v>157</v>
      </c>
      <c r="C6" s="72">
        <v>62434</v>
      </c>
      <c r="D6" s="37">
        <v>60698</v>
      </c>
      <c r="E6" s="169">
        <f t="shared" si="0"/>
        <v>2.8600612870275793E-2</v>
      </c>
      <c r="H6" s="283"/>
      <c r="I6" s="142"/>
    </row>
    <row r="7" spans="2:9" ht="15">
      <c r="B7" s="148" t="s">
        <v>151</v>
      </c>
      <c r="C7" s="65">
        <v>-109421</v>
      </c>
      <c r="D7" s="37">
        <v>-44320</v>
      </c>
      <c r="E7" s="170">
        <f t="shared" si="0"/>
        <v>1.4688853790613718</v>
      </c>
      <c r="H7" s="283"/>
      <c r="I7" s="151"/>
    </row>
    <row r="8" spans="2:9" ht="15">
      <c r="B8" s="148" t="s">
        <v>152</v>
      </c>
      <c r="C8" s="65">
        <v>40084</v>
      </c>
      <c r="D8" s="37">
        <v>46049</v>
      </c>
      <c r="E8" s="170">
        <f t="shared" si="0"/>
        <v>-0.12953592911898196</v>
      </c>
      <c r="H8" s="283"/>
      <c r="I8" s="151"/>
    </row>
    <row r="9" spans="2:9" ht="15">
      <c r="B9" s="148" t="s">
        <v>160</v>
      </c>
      <c r="C9" s="65">
        <v>-53</v>
      </c>
      <c r="D9" s="37">
        <v>58</v>
      </c>
      <c r="E9" s="170">
        <f t="shared" si="0"/>
        <v>-1.9137931034482758</v>
      </c>
      <c r="H9" s="283"/>
      <c r="I9" s="151"/>
    </row>
    <row r="10" spans="2:9" ht="15">
      <c r="B10" s="148" t="s">
        <v>89</v>
      </c>
      <c r="C10" s="65">
        <v>41</v>
      </c>
      <c r="D10" s="37">
        <v>3504</v>
      </c>
      <c r="E10" s="170">
        <f t="shared" si="0"/>
        <v>-0.98829908675799083</v>
      </c>
      <c r="H10" s="283"/>
      <c r="I10" s="151"/>
    </row>
    <row r="11" spans="2:9" ht="15">
      <c r="B11" s="148" t="s">
        <v>90</v>
      </c>
      <c r="C11" s="65">
        <v>90381</v>
      </c>
      <c r="D11" s="37">
        <v>46368</v>
      </c>
      <c r="E11" s="170">
        <f t="shared" si="0"/>
        <v>0.94921066252587993</v>
      </c>
      <c r="H11" s="283"/>
      <c r="I11" s="151"/>
    </row>
    <row r="12" spans="2:9" ht="15">
      <c r="B12" s="148" t="s">
        <v>91</v>
      </c>
      <c r="C12" s="65">
        <v>-16302</v>
      </c>
      <c r="D12" s="37">
        <v>11273</v>
      </c>
      <c r="E12" s="170">
        <f t="shared" si="0"/>
        <v>-2.4461101747538367</v>
      </c>
      <c r="H12" s="283"/>
      <c r="I12" s="151"/>
    </row>
    <row r="13" spans="2:9" ht="15">
      <c r="B13" s="148" t="s">
        <v>92</v>
      </c>
      <c r="C13" s="65">
        <v>-5161</v>
      </c>
      <c r="D13" s="37">
        <v>-18654</v>
      </c>
      <c r="E13" s="170">
        <f t="shared" si="0"/>
        <v>-0.72333011686501558</v>
      </c>
      <c r="H13" s="283"/>
      <c r="I13" s="151"/>
    </row>
    <row r="14" spans="2:9" ht="15">
      <c r="B14" s="149" t="s">
        <v>93</v>
      </c>
      <c r="C14" s="65">
        <v>31469</v>
      </c>
      <c r="D14" s="37">
        <v>-36840</v>
      </c>
      <c r="E14" s="170">
        <f t="shared" si="0"/>
        <v>-1.8542073832790444</v>
      </c>
      <c r="H14" s="284"/>
      <c r="I14" s="151"/>
    </row>
    <row r="15" spans="2:9" ht="15">
      <c r="B15" s="148" t="s">
        <v>94</v>
      </c>
      <c r="C15" s="65">
        <v>-13309</v>
      </c>
      <c r="D15" s="37">
        <v>-1048</v>
      </c>
      <c r="E15" s="170">
        <f t="shared" si="0"/>
        <v>11.699427480916031</v>
      </c>
      <c r="H15" s="283"/>
      <c r="I15" s="151"/>
    </row>
    <row r="16" spans="2:9" ht="15">
      <c r="B16" s="148" t="s">
        <v>95</v>
      </c>
      <c r="C16" s="65">
        <v>11066</v>
      </c>
      <c r="D16" s="37">
        <v>3660</v>
      </c>
      <c r="E16" s="170">
        <f t="shared" si="0"/>
        <v>2.0234972677595628</v>
      </c>
      <c r="H16" s="283"/>
      <c r="I16" s="151"/>
    </row>
    <row r="17" spans="2:9" ht="15">
      <c r="B17" s="148" t="s">
        <v>147</v>
      </c>
      <c r="C17" s="65">
        <v>-633</v>
      </c>
      <c r="D17" s="37">
        <v>-762</v>
      </c>
      <c r="E17" s="170">
        <f t="shared" si="0"/>
        <v>-0.16929133858267717</v>
      </c>
      <c r="H17" s="283"/>
      <c r="I17" s="151"/>
    </row>
    <row r="18" spans="2:9" ht="15">
      <c r="B18" s="148" t="s">
        <v>96</v>
      </c>
      <c r="C18" s="65">
        <v>10337</v>
      </c>
      <c r="D18" s="37">
        <v>25976</v>
      </c>
      <c r="E18" s="170">
        <f t="shared" si="0"/>
        <v>-0.60205574376347393</v>
      </c>
      <c r="H18" s="283"/>
      <c r="I18" s="151"/>
    </row>
    <row r="19" spans="2:9" ht="15">
      <c r="B19" s="148" t="s">
        <v>19</v>
      </c>
      <c r="C19" s="65">
        <v>14384</v>
      </c>
      <c r="D19" s="37">
        <v>14031</v>
      </c>
      <c r="E19" s="170">
        <f t="shared" si="0"/>
        <v>2.5158577435678141E-2</v>
      </c>
      <c r="H19" s="283"/>
      <c r="I19" s="151"/>
    </row>
    <row r="20" spans="2:9" ht="15" customHeight="1">
      <c r="B20" s="149" t="s">
        <v>135</v>
      </c>
      <c r="C20" s="65">
        <v>-30564</v>
      </c>
      <c r="D20" s="37">
        <v>-40920</v>
      </c>
      <c r="E20" s="170">
        <f t="shared" si="0"/>
        <v>-0.25307917888563047</v>
      </c>
      <c r="H20" s="284"/>
      <c r="I20" s="151"/>
    </row>
    <row r="21" spans="2:9" ht="15.75" thickBot="1">
      <c r="B21" s="150" t="s">
        <v>97</v>
      </c>
      <c r="C21" s="65">
        <v>1779</v>
      </c>
      <c r="D21" s="37">
        <v>1484</v>
      </c>
      <c r="E21" s="171">
        <f t="shared" si="0"/>
        <v>0.19878706199460916</v>
      </c>
      <c r="H21" s="283"/>
      <c r="I21" s="151"/>
    </row>
    <row r="22" spans="2:9" ht="25.5" customHeight="1" thickBot="1">
      <c r="B22" s="32" t="s">
        <v>145</v>
      </c>
      <c r="C22" s="64">
        <f>C4+C5</f>
        <v>184704</v>
      </c>
      <c r="D22" s="33">
        <f>D4+D5</f>
        <v>165662</v>
      </c>
      <c r="E22" s="176">
        <f t="shared" si="0"/>
        <v>0.1149448877835593</v>
      </c>
      <c r="H22" s="282"/>
      <c r="I22" s="152"/>
    </row>
    <row r="23" spans="2:9" ht="15">
      <c r="B23" s="24" t="s">
        <v>98</v>
      </c>
      <c r="C23" s="72">
        <v>-17809</v>
      </c>
      <c r="D23" s="38">
        <v>-13763</v>
      </c>
      <c r="E23" s="169">
        <f t="shared" si="0"/>
        <v>0.29397660393809488</v>
      </c>
      <c r="H23" s="252"/>
      <c r="I23" s="151"/>
    </row>
    <row r="24" spans="2:9" ht="15.75" thickBot="1">
      <c r="B24" s="71" t="s">
        <v>99</v>
      </c>
      <c r="C24" s="73">
        <v>2165</v>
      </c>
      <c r="D24" s="74">
        <v>3544</v>
      </c>
      <c r="E24" s="171">
        <f t="shared" si="0"/>
        <v>-0.38910835214446954</v>
      </c>
      <c r="H24" s="252"/>
      <c r="I24" s="151"/>
    </row>
    <row r="25" spans="2:9" ht="25.5" customHeight="1" thickBot="1">
      <c r="B25" s="75" t="s">
        <v>100</v>
      </c>
      <c r="C25" s="76">
        <f>C22+C23+C24</f>
        <v>169060</v>
      </c>
      <c r="D25" s="77">
        <f>D22+D23+D24</f>
        <v>155443</v>
      </c>
      <c r="E25" s="172">
        <f t="shared" si="0"/>
        <v>8.7601242899326442E-2</v>
      </c>
      <c r="H25" s="282"/>
      <c r="I25" s="152"/>
    </row>
    <row r="26" spans="2:9" ht="15">
      <c r="B26" s="24" t="s">
        <v>101</v>
      </c>
      <c r="C26" s="72">
        <v>-19433</v>
      </c>
      <c r="D26" s="38">
        <v>-21703</v>
      </c>
      <c r="E26" s="169">
        <f t="shared" si="0"/>
        <v>-0.10459383495369304</v>
      </c>
      <c r="H26" s="252"/>
      <c r="I26" s="151"/>
    </row>
    <row r="27" spans="2:9" ht="15">
      <c r="B27" s="23" t="s">
        <v>102</v>
      </c>
      <c r="C27" s="65">
        <v>-19987</v>
      </c>
      <c r="D27" s="37">
        <v>-13377</v>
      </c>
      <c r="E27" s="170">
        <f t="shared" si="0"/>
        <v>0.49413171862151456</v>
      </c>
      <c r="H27" s="252"/>
      <c r="I27" s="151"/>
    </row>
    <row r="28" spans="2:9" ht="15">
      <c r="B28" s="23" t="s">
        <v>103</v>
      </c>
      <c r="C28" s="286">
        <v>0</v>
      </c>
      <c r="D28" s="37">
        <v>-153</v>
      </c>
      <c r="E28" s="170">
        <f t="shared" si="0"/>
        <v>-1</v>
      </c>
      <c r="H28" s="252"/>
      <c r="I28" s="151"/>
    </row>
    <row r="29" spans="2:9" ht="15">
      <c r="B29" s="23" t="s">
        <v>104</v>
      </c>
      <c r="C29" s="65">
        <v>337</v>
      </c>
      <c r="D29" s="37">
        <v>350</v>
      </c>
      <c r="E29" s="170">
        <f t="shared" si="0"/>
        <v>-3.7142857142857144E-2</v>
      </c>
      <c r="H29" s="252"/>
      <c r="I29" s="151"/>
    </row>
    <row r="30" spans="2:9" ht="15.75" thickBot="1">
      <c r="B30" s="30" t="s">
        <v>161</v>
      </c>
      <c r="C30" s="73">
        <v>2530</v>
      </c>
      <c r="D30" s="287">
        <v>0</v>
      </c>
      <c r="E30" s="186" t="s">
        <v>10</v>
      </c>
      <c r="H30" s="117"/>
      <c r="I30" s="151"/>
    </row>
    <row r="31" spans="2:9" ht="25.5" customHeight="1" thickBot="1">
      <c r="B31" s="75" t="s">
        <v>105</v>
      </c>
      <c r="C31" s="76">
        <f>SUM(C26:C30)</f>
        <v>-36553</v>
      </c>
      <c r="D31" s="77">
        <f>SUM(D26:D30)</f>
        <v>-34883</v>
      </c>
      <c r="E31" s="172">
        <f t="shared" si="0"/>
        <v>4.7874322736003214E-2</v>
      </c>
      <c r="H31" s="282"/>
      <c r="I31" s="152"/>
    </row>
    <row r="32" spans="2:9" ht="15">
      <c r="B32" s="23" t="s">
        <v>107</v>
      </c>
      <c r="C32" s="65">
        <v>-37394</v>
      </c>
      <c r="D32" s="37">
        <v>-49813</v>
      </c>
      <c r="E32" s="187">
        <f t="shared" si="0"/>
        <v>-0.24931242848252463</v>
      </c>
      <c r="H32" s="252"/>
      <c r="I32" s="151"/>
    </row>
    <row r="33" spans="2:9" ht="15">
      <c r="B33" s="23" t="s">
        <v>108</v>
      </c>
      <c r="C33" s="65">
        <v>-62</v>
      </c>
      <c r="D33" s="37">
        <v>-78</v>
      </c>
      <c r="E33" s="187">
        <f t="shared" si="0"/>
        <v>-0.20512820512820512</v>
      </c>
      <c r="H33" s="252"/>
      <c r="I33" s="151"/>
    </row>
    <row r="34" spans="2:9" ht="15.75" thickBot="1">
      <c r="B34" s="23" t="s">
        <v>162</v>
      </c>
      <c r="C34" s="65">
        <v>-9095</v>
      </c>
      <c r="D34" s="37">
        <v>-16846</v>
      </c>
      <c r="E34" s="187">
        <f t="shared" si="0"/>
        <v>-0.46010922474177846</v>
      </c>
      <c r="H34" s="252"/>
      <c r="I34" s="151"/>
    </row>
    <row r="35" spans="2:9" ht="25.5" customHeight="1" thickBot="1">
      <c r="B35" s="75" t="s">
        <v>146</v>
      </c>
      <c r="C35" s="76">
        <f>SUM(C32:C34)</f>
        <v>-46551</v>
      </c>
      <c r="D35" s="77">
        <f>SUM(D32:D34)</f>
        <v>-66737</v>
      </c>
      <c r="E35" s="172">
        <f t="shared" si="0"/>
        <v>-0.3024708932076659</v>
      </c>
      <c r="H35" s="282"/>
      <c r="I35" s="152"/>
    </row>
    <row r="36" spans="2:9" ht="25.5" customHeight="1" thickBot="1">
      <c r="B36" s="32" t="s">
        <v>109</v>
      </c>
      <c r="C36" s="64">
        <f>C25+C31+C35</f>
        <v>85956</v>
      </c>
      <c r="D36" s="33">
        <f>D25+D31+D35</f>
        <v>53823</v>
      </c>
      <c r="E36" s="176">
        <f t="shared" si="0"/>
        <v>0.59701242963045542</v>
      </c>
      <c r="H36" s="282"/>
      <c r="I36" s="152"/>
    </row>
    <row r="37" spans="2:9" ht="25.5" customHeight="1">
      <c r="B37" s="31" t="s">
        <v>110</v>
      </c>
      <c r="C37" s="63">
        <v>342251</v>
      </c>
      <c r="D37" s="34">
        <v>270354</v>
      </c>
      <c r="E37" s="188">
        <f t="shared" si="0"/>
        <v>0.26593651286831338</v>
      </c>
      <c r="H37" s="282"/>
      <c r="I37" s="146"/>
    </row>
    <row r="38" spans="2:9" ht="25.5" customHeight="1" thickBot="1">
      <c r="B38" s="4" t="s">
        <v>111</v>
      </c>
      <c r="C38" s="73">
        <v>-17</v>
      </c>
      <c r="D38" s="74">
        <v>161</v>
      </c>
      <c r="E38" s="171">
        <f t="shared" si="0"/>
        <v>-1.1055900621118013</v>
      </c>
      <c r="H38" s="285"/>
      <c r="I38" s="151"/>
    </row>
    <row r="39" spans="2:9" ht="25.5" customHeight="1" thickBot="1">
      <c r="B39" s="32" t="s">
        <v>112</v>
      </c>
      <c r="C39" s="48">
        <f>C37+C36+C38</f>
        <v>428190</v>
      </c>
      <c r="D39" s="39">
        <f>D37+D36+D38</f>
        <v>324338</v>
      </c>
      <c r="E39" s="176">
        <f t="shared" si="0"/>
        <v>0.32019683170026331</v>
      </c>
      <c r="H39" s="282"/>
      <c r="I39" s="146"/>
    </row>
    <row r="40" spans="2:9" s="56" customFormat="1"/>
    <row r="41" spans="2:9" s="56" customFormat="1" ht="15">
      <c r="B41" s="252" t="s">
        <v>163</v>
      </c>
    </row>
    <row r="42" spans="2:9" s="56" customFormat="1"/>
    <row r="43" spans="2:9" s="56" customFormat="1"/>
    <row r="44" spans="2:9" s="56" customFormat="1"/>
    <row r="45" spans="2:9" s="56" customFormat="1"/>
    <row r="46" spans="2:9" s="56" customFormat="1"/>
    <row r="47" spans="2:9" s="56" customFormat="1"/>
    <row r="48" spans="2:9"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sheetData>
  <mergeCells count="1">
    <mergeCell ref="C2:E2"/>
  </mergeCells>
  <pageMargins left="0.7" right="0.7" top="0.75" bottom="0.75" header="0.3" footer="0.3"/>
  <pageSetup paperSize="9" scale="58" orientation="portrait" horizontalDpi="4294967294" verticalDpi="0" r:id="rId1"/>
</worksheet>
</file>

<file path=xl/worksheets/sheet5.xml><?xml version="1.0" encoding="utf-8"?>
<worksheet xmlns="http://schemas.openxmlformats.org/spreadsheetml/2006/main" xmlns:r="http://schemas.openxmlformats.org/officeDocument/2006/relationships">
  <dimension ref="A1:L26"/>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3" width="12.625" customWidth="1"/>
    <col min="4" max="4" width="1.625" customWidth="1"/>
    <col min="5" max="5" width="12.625" customWidth="1"/>
    <col min="6" max="6" width="1.875" customWidth="1"/>
    <col min="7" max="7" width="12.625" customWidth="1"/>
  </cols>
  <sheetData>
    <row r="1" spans="1:11" ht="50.25" customHeight="1" thickBot="1">
      <c r="A1" s="1"/>
      <c r="B1" s="57" t="s">
        <v>132</v>
      </c>
      <c r="C1" s="166"/>
      <c r="D1" s="166"/>
      <c r="E1" s="166"/>
      <c r="F1" s="166"/>
      <c r="G1" s="166"/>
    </row>
    <row r="2" spans="1:11" ht="20.25" customHeight="1" thickBot="1">
      <c r="A2" s="1"/>
      <c r="B2" s="321" t="s">
        <v>43</v>
      </c>
      <c r="C2" s="313" t="s">
        <v>167</v>
      </c>
      <c r="D2" s="314"/>
      <c r="E2" s="314"/>
      <c r="F2" s="314"/>
      <c r="G2" s="315"/>
    </row>
    <row r="3" spans="1:11" ht="20.25" customHeight="1" thickBot="1">
      <c r="A3" s="1"/>
      <c r="B3" s="322"/>
      <c r="C3" s="27">
        <v>2014</v>
      </c>
      <c r="D3" s="157"/>
      <c r="E3" s="15">
        <v>2013</v>
      </c>
      <c r="F3" s="15"/>
      <c r="G3" s="16" t="s">
        <v>23</v>
      </c>
    </row>
    <row r="4" spans="1:11" ht="30" customHeight="1" thickBot="1">
      <c r="A4" s="1"/>
      <c r="B4" s="3" t="s">
        <v>136</v>
      </c>
      <c r="C4" s="40">
        <f>SUM(C5:C6)</f>
        <v>3527519</v>
      </c>
      <c r="D4" s="158"/>
      <c r="E4" s="41">
        <f>SUM(E5:E6)</f>
        <v>3555806</v>
      </c>
      <c r="F4" s="41"/>
      <c r="G4" s="189">
        <f>(C4-E4)/E4</f>
        <v>-7.9551584085295994E-3</v>
      </c>
      <c r="J4" s="155"/>
      <c r="K4" s="134"/>
    </row>
    <row r="5" spans="1:11" ht="20.25" customHeight="1">
      <c r="A5" s="1"/>
      <c r="B5" s="2" t="s">
        <v>113</v>
      </c>
      <c r="C5" s="42">
        <v>2672804</v>
      </c>
      <c r="D5" s="159"/>
      <c r="E5" s="43">
        <v>2750438</v>
      </c>
      <c r="F5" s="43"/>
      <c r="G5" s="190">
        <f t="shared" ref="G5:G18" si="0">(C5-E5)/E5</f>
        <v>-2.8226049814611347E-2</v>
      </c>
      <c r="J5" s="156"/>
      <c r="K5" s="134"/>
    </row>
    <row r="6" spans="1:11" ht="20.25" customHeight="1" thickBot="1">
      <c r="A6" s="1"/>
      <c r="B6" s="4" t="s">
        <v>114</v>
      </c>
      <c r="C6" s="44">
        <v>854715</v>
      </c>
      <c r="D6" s="160"/>
      <c r="E6" s="45">
        <v>805368</v>
      </c>
      <c r="F6" s="45"/>
      <c r="G6" s="191">
        <f t="shared" si="0"/>
        <v>6.1272610781655093E-2</v>
      </c>
      <c r="J6" s="156"/>
    </row>
    <row r="7" spans="1:11" ht="20.25" customHeight="1" thickBot="1">
      <c r="A7" s="1"/>
      <c r="B7" s="6" t="s">
        <v>143</v>
      </c>
      <c r="C7" s="253">
        <v>701733</v>
      </c>
      <c r="D7" s="288"/>
      <c r="E7" s="254">
        <v>490366</v>
      </c>
      <c r="F7" s="228"/>
      <c r="G7" s="192">
        <f t="shared" si="0"/>
        <v>0.43103926454933661</v>
      </c>
      <c r="J7" s="156"/>
    </row>
    <row r="8" spans="1:11" ht="30" customHeight="1" thickBot="1">
      <c r="A8" s="1"/>
      <c r="B8" s="5" t="s">
        <v>119</v>
      </c>
      <c r="C8" s="40">
        <f>SUM(C9:C10)</f>
        <v>3531673</v>
      </c>
      <c r="D8" s="161"/>
      <c r="E8" s="46">
        <v>3540967</v>
      </c>
      <c r="F8" s="46"/>
      <c r="G8" s="189">
        <f>(C8-E8)/E8</f>
        <v>-2.6247067538330629E-3</v>
      </c>
      <c r="J8" s="134"/>
    </row>
    <row r="9" spans="1:11" ht="20.25" customHeight="1">
      <c r="A9" s="1"/>
      <c r="B9" s="2" t="s">
        <v>113</v>
      </c>
      <c r="C9" s="42">
        <v>2678897</v>
      </c>
      <c r="D9" s="159"/>
      <c r="E9" s="43">
        <v>2744748</v>
      </c>
      <c r="F9" s="43"/>
      <c r="G9" s="190">
        <f>(C9-E9)/E9</f>
        <v>-2.3991637847991874E-2</v>
      </c>
      <c r="J9" s="156"/>
    </row>
    <row r="10" spans="1:11" ht="20.25" customHeight="1" thickBot="1">
      <c r="A10" s="1"/>
      <c r="B10" s="4" t="s">
        <v>114</v>
      </c>
      <c r="C10" s="44">
        <v>852776</v>
      </c>
      <c r="D10" s="160"/>
      <c r="E10" s="45">
        <v>796219</v>
      </c>
      <c r="F10" s="45"/>
      <c r="G10" s="191">
        <f t="shared" si="0"/>
        <v>7.1031964823748239E-2</v>
      </c>
      <c r="J10" s="156"/>
    </row>
    <row r="11" spans="1:11" ht="30" customHeight="1" thickBot="1">
      <c r="A11" s="1"/>
      <c r="B11" s="6" t="s">
        <v>123</v>
      </c>
      <c r="C11" s="7">
        <v>9.2999999999999999E-2</v>
      </c>
      <c r="D11" s="162"/>
      <c r="E11" s="8">
        <v>8.6999999999999994E-2</v>
      </c>
      <c r="F11" s="8"/>
      <c r="G11" s="237" t="s">
        <v>198</v>
      </c>
      <c r="J11" s="134"/>
    </row>
    <row r="12" spans="1:11" ht="20.25" customHeight="1">
      <c r="A12" s="1"/>
      <c r="B12" s="2" t="s">
        <v>115</v>
      </c>
      <c r="C12" s="9">
        <v>9.1999999999999998E-2</v>
      </c>
      <c r="D12" s="163"/>
      <c r="E12" s="10">
        <v>9.0999999999999998E-2</v>
      </c>
      <c r="F12" s="10"/>
      <c r="G12" s="255" t="s">
        <v>199</v>
      </c>
      <c r="J12" s="156"/>
    </row>
    <row r="13" spans="1:11" ht="20.25" customHeight="1" thickBot="1">
      <c r="A13" s="1"/>
      <c r="B13" s="4" t="s">
        <v>116</v>
      </c>
      <c r="C13" s="11">
        <v>9.8000000000000004E-2</v>
      </c>
      <c r="D13" s="164"/>
      <c r="E13" s="12">
        <v>7.2999999999999995E-2</v>
      </c>
      <c r="F13" s="12"/>
      <c r="G13" s="13" t="s">
        <v>200</v>
      </c>
      <c r="J13" s="156"/>
    </row>
    <row r="14" spans="1:11" ht="30" customHeight="1" thickBot="1">
      <c r="A14" s="1"/>
      <c r="B14" s="6" t="s">
        <v>139</v>
      </c>
      <c r="C14" s="193">
        <v>40.9</v>
      </c>
      <c r="D14" s="194"/>
      <c r="E14" s="195">
        <v>40.299999999999997</v>
      </c>
      <c r="F14" s="195"/>
      <c r="G14" s="189">
        <f t="shared" si="0"/>
        <v>1.4888337468982667E-2</v>
      </c>
      <c r="J14" s="134"/>
    </row>
    <row r="15" spans="1:11" ht="20.25" customHeight="1">
      <c r="A15" s="1"/>
      <c r="B15" s="2" t="s">
        <v>117</v>
      </c>
      <c r="C15" s="196">
        <v>49.6</v>
      </c>
      <c r="D15" s="197"/>
      <c r="E15" s="198">
        <v>48.2</v>
      </c>
      <c r="F15" s="220"/>
      <c r="G15" s="199">
        <f t="shared" si="0"/>
        <v>2.9045643153526941E-2</v>
      </c>
      <c r="J15" s="156"/>
    </row>
    <row r="16" spans="1:11" ht="20.25" customHeight="1" thickBot="1">
      <c r="A16" s="1"/>
      <c r="B16" s="4" t="s">
        <v>118</v>
      </c>
      <c r="C16" s="221">
        <v>13.6</v>
      </c>
      <c r="D16" s="165"/>
      <c r="E16" s="14">
        <v>13.2</v>
      </c>
      <c r="F16" s="14"/>
      <c r="G16" s="191">
        <f t="shared" si="0"/>
        <v>3.0303030303030332E-2</v>
      </c>
      <c r="J16" s="156"/>
    </row>
    <row r="17" spans="1:12" ht="30" customHeight="1" thickBot="1">
      <c r="A17" s="1"/>
      <c r="B17" s="6" t="s">
        <v>137</v>
      </c>
      <c r="C17" s="229">
        <v>131450</v>
      </c>
      <c r="D17" s="230" t="s">
        <v>140</v>
      </c>
      <c r="E17" s="289">
        <v>140227</v>
      </c>
      <c r="F17" s="231" t="s">
        <v>125</v>
      </c>
      <c r="G17" s="192">
        <f>(C17-E17)/E17</f>
        <v>-6.2591369707688249E-2</v>
      </c>
      <c r="J17" s="19"/>
      <c r="K17" s="17"/>
      <c r="L17" s="18"/>
    </row>
    <row r="18" spans="1:12" ht="30" customHeight="1" thickBot="1">
      <c r="A18" s="1"/>
      <c r="B18" s="6" t="s">
        <v>138</v>
      </c>
      <c r="C18" s="229">
        <v>255205</v>
      </c>
      <c r="D18" s="232"/>
      <c r="E18" s="289">
        <v>173187</v>
      </c>
      <c r="F18" s="233"/>
      <c r="G18" s="192">
        <f t="shared" si="0"/>
        <v>0.47358058052856161</v>
      </c>
      <c r="J18" s="19"/>
      <c r="K18" s="17"/>
      <c r="L18" s="18"/>
    </row>
    <row r="19" spans="1:12" ht="15" customHeight="1">
      <c r="A19" s="1"/>
      <c r="B19" s="1"/>
      <c r="C19" s="1"/>
      <c r="D19" s="1"/>
      <c r="E19" s="153"/>
      <c r="F19" s="153"/>
      <c r="G19" s="153"/>
      <c r="K19" s="17"/>
      <c r="L19" s="18"/>
    </row>
    <row r="20" spans="1:12" ht="30" customHeight="1">
      <c r="A20" s="1"/>
      <c r="B20" s="320" t="s">
        <v>120</v>
      </c>
      <c r="C20" s="320"/>
      <c r="D20" s="320"/>
      <c r="E20" s="320"/>
      <c r="F20" s="320"/>
      <c r="G20" s="320"/>
    </row>
    <row r="21" spans="1:12" ht="51.75" customHeight="1">
      <c r="A21" s="1"/>
      <c r="B21" s="323" t="s">
        <v>121</v>
      </c>
      <c r="C21" s="323"/>
      <c r="D21" s="323"/>
      <c r="E21" s="323"/>
      <c r="F21" s="323"/>
      <c r="G21" s="323"/>
    </row>
    <row r="22" spans="1:12" ht="30" customHeight="1">
      <c r="A22" s="1"/>
      <c r="B22" s="323" t="s">
        <v>122</v>
      </c>
      <c r="C22" s="323"/>
      <c r="D22" s="323"/>
      <c r="E22" s="323"/>
      <c r="F22" s="323"/>
      <c r="G22" s="323"/>
    </row>
    <row r="23" spans="1:12" ht="24.75" customHeight="1">
      <c r="A23" s="1"/>
      <c r="B23" s="319" t="s">
        <v>169</v>
      </c>
      <c r="C23" s="319"/>
      <c r="D23" s="319"/>
      <c r="E23" s="319"/>
      <c r="F23" s="319"/>
      <c r="G23" s="319"/>
    </row>
    <row r="24" spans="1:12" ht="21" customHeight="1">
      <c r="B24" s="319" t="s">
        <v>170</v>
      </c>
      <c r="C24" s="319"/>
      <c r="D24" s="319"/>
      <c r="E24" s="319"/>
      <c r="F24" s="319"/>
      <c r="G24" s="319"/>
      <c r="H24" s="167"/>
      <c r="I24" s="167"/>
    </row>
    <row r="26" spans="1:12">
      <c r="B26" s="319"/>
      <c r="C26" s="319"/>
      <c r="D26" s="319"/>
      <c r="E26" s="319"/>
      <c r="F26" s="319"/>
      <c r="G26" s="319"/>
    </row>
  </sheetData>
  <mergeCells count="8">
    <mergeCell ref="B26:G26"/>
    <mergeCell ref="B24:G24"/>
    <mergeCell ref="C2:G2"/>
    <mergeCell ref="B20:G20"/>
    <mergeCell ref="B23:G23"/>
    <mergeCell ref="B2:B3"/>
    <mergeCell ref="B21:G21"/>
    <mergeCell ref="B22:G22"/>
  </mergeCells>
  <pageMargins left="0.7" right="0.7" top="0.75" bottom="0.75" header="0.3" footer="0.3"/>
  <pageSetup paperSize="9" scale="58" orientation="portrait" horizontalDpi="4294967294" verticalDpi="0" r:id="rId1"/>
  <colBreaks count="1" manualBreakCount="1">
    <brk id="7" max="1048575" man="1"/>
  </colBreaks>
  <ignoredErrors>
    <ignoredError sqref="F17 D17" numberStoredAsText="1"/>
    <ignoredError sqref="E4 C4 C8" formulaRange="1"/>
  </ignoredErrors>
</worksheet>
</file>

<file path=xl/worksheets/sheet6.xml><?xml version="1.0" encoding="utf-8"?>
<worksheet xmlns="http://schemas.openxmlformats.org/spreadsheetml/2006/main" xmlns:r="http://schemas.openxmlformats.org/officeDocument/2006/relationships">
  <dimension ref="A1:S206"/>
  <sheetViews>
    <sheetView showGridLines="0" zoomScaleNormal="100" workbookViewId="0">
      <pane ySplit="3" topLeftCell="A4" activePane="bottomLeft" state="frozen"/>
      <selection pane="bottomLeft" activeCell="A4" sqref="A4:XFD4"/>
    </sheetView>
  </sheetViews>
  <sheetFormatPr defaultRowHeight="14.25"/>
  <cols>
    <col min="1" max="1" width="1.625" style="56" customWidth="1"/>
    <col min="2" max="2" width="30.75" customWidth="1"/>
    <col min="3" max="5" width="12.625" customWidth="1"/>
    <col min="6" max="7" width="9" style="56"/>
    <col min="8" max="8" width="9" style="56" customWidth="1"/>
    <col min="9" max="19" width="9" style="56"/>
  </cols>
  <sheetData>
    <row r="1" spans="2:8" s="56" customFormat="1" ht="50.25" customHeight="1" thickBot="1">
      <c r="B1" s="57" t="s">
        <v>132</v>
      </c>
    </row>
    <row r="2" spans="2:8" ht="32.25" customHeight="1" thickBot="1">
      <c r="B2" s="325" t="s">
        <v>44</v>
      </c>
      <c r="C2" s="313" t="s">
        <v>168</v>
      </c>
      <c r="D2" s="314"/>
      <c r="E2" s="315"/>
    </row>
    <row r="3" spans="2:8" ht="20.25" customHeight="1" thickBot="1">
      <c r="B3" s="326"/>
      <c r="C3" s="28">
        <v>2014</v>
      </c>
      <c r="D3" s="15">
        <v>2013</v>
      </c>
      <c r="E3" s="25" t="s">
        <v>23</v>
      </c>
    </row>
    <row r="4" spans="2:8" ht="25.5" customHeight="1">
      <c r="B4" s="20" t="s">
        <v>171</v>
      </c>
      <c r="C4" s="200">
        <v>0.22500000000000001</v>
      </c>
      <c r="D4" s="201">
        <v>0.20200000000000001</v>
      </c>
      <c r="E4" s="256">
        <f>(C4-D4)/D4</f>
        <v>0.11386138613861382</v>
      </c>
      <c r="H4" s="277"/>
    </row>
    <row r="5" spans="2:8" ht="25.5" customHeight="1">
      <c r="B5" s="21" t="s">
        <v>129</v>
      </c>
      <c r="C5" s="202">
        <v>0.13200000000000001</v>
      </c>
      <c r="D5" s="203">
        <v>0.14560000000000001</v>
      </c>
      <c r="E5" s="257">
        <f>(C5-D5)/D5</f>
        <v>-9.3406593406593408E-2</v>
      </c>
      <c r="H5" s="295"/>
    </row>
    <row r="6" spans="2:8" ht="25.5" customHeight="1">
      <c r="B6" s="21" t="s">
        <v>172</v>
      </c>
      <c r="C6" s="204">
        <v>9.2999999999999999E-2</v>
      </c>
      <c r="D6" s="205">
        <v>5.6399999999999999E-2</v>
      </c>
      <c r="E6" s="258">
        <f>(C6-D6)/D6</f>
        <v>0.64893617021276595</v>
      </c>
      <c r="H6" s="295"/>
    </row>
    <row r="7" spans="2:8" ht="18" customHeight="1">
      <c r="B7" s="290" t="s">
        <v>1</v>
      </c>
      <c r="C7" s="292">
        <v>1.5599999999999999E-2</v>
      </c>
      <c r="D7" s="293">
        <v>1.84E-2</v>
      </c>
      <c r="E7" s="259">
        <f t="shared" ref="E7:E21" si="0">(C7-D7)/D7</f>
        <v>-0.1521739130434783</v>
      </c>
    </row>
    <row r="8" spans="2:8" ht="18" customHeight="1">
      <c r="B8" s="290" t="s">
        <v>2</v>
      </c>
      <c r="C8" s="292">
        <v>9.5999999999999992E-3</v>
      </c>
      <c r="D8" s="293">
        <v>7.7999999999999996E-3</v>
      </c>
      <c r="E8" s="259">
        <f t="shared" si="0"/>
        <v>0.23076923076923073</v>
      </c>
    </row>
    <row r="9" spans="2:8" ht="18" customHeight="1">
      <c r="B9" s="290" t="s">
        <v>3</v>
      </c>
      <c r="C9" s="292">
        <v>4.1999999999999997E-3</v>
      </c>
      <c r="D9" s="293">
        <v>6.3E-3</v>
      </c>
      <c r="E9" s="259">
        <f t="shared" si="0"/>
        <v>-0.33333333333333337</v>
      </c>
    </row>
    <row r="10" spans="2:8" ht="18" customHeight="1">
      <c r="B10" s="290" t="s">
        <v>8</v>
      </c>
      <c r="C10" s="292">
        <v>1.1999999999999999E-3</v>
      </c>
      <c r="D10" s="293">
        <v>1.5E-3</v>
      </c>
      <c r="E10" s="259">
        <f t="shared" si="0"/>
        <v>-0.20000000000000009</v>
      </c>
    </row>
    <row r="11" spans="2:8" ht="18" customHeight="1">
      <c r="B11" s="290" t="s">
        <v>142</v>
      </c>
      <c r="C11" s="292">
        <v>2.5000000000000001E-3</v>
      </c>
      <c r="D11" s="293">
        <v>2.5000000000000001E-3</v>
      </c>
      <c r="E11" s="259">
        <f t="shared" si="0"/>
        <v>0</v>
      </c>
    </row>
    <row r="12" spans="2:8" ht="18" customHeight="1">
      <c r="B12" s="290" t="s">
        <v>4</v>
      </c>
      <c r="C12" s="292">
        <v>6.1000000000000004E-3</v>
      </c>
      <c r="D12" s="293">
        <v>4.1000000000000003E-3</v>
      </c>
      <c r="E12" s="259">
        <f t="shared" si="0"/>
        <v>0.48780487804878048</v>
      </c>
    </row>
    <row r="13" spans="2:8" ht="18" customHeight="1">
      <c r="B13" s="290" t="s">
        <v>130</v>
      </c>
      <c r="C13" s="292">
        <v>2.3999999999999998E-3</v>
      </c>
      <c r="D13" s="293">
        <v>3.3999999999999998E-3</v>
      </c>
      <c r="E13" s="259">
        <f t="shared" si="0"/>
        <v>-0.29411764705882354</v>
      </c>
    </row>
    <row r="14" spans="2:8" ht="18" customHeight="1">
      <c r="B14" s="290" t="s">
        <v>6</v>
      </c>
      <c r="C14" s="292">
        <v>4.1000000000000003E-3</v>
      </c>
      <c r="D14" s="293">
        <v>4.0000000000000001E-3</v>
      </c>
      <c r="E14" s="259">
        <f t="shared" si="0"/>
        <v>2.5000000000000064E-2</v>
      </c>
    </row>
    <row r="15" spans="2:8" ht="18" customHeight="1">
      <c r="B15" s="290" t="s">
        <v>7</v>
      </c>
      <c r="C15" s="292">
        <v>6.0000000000000001E-3</v>
      </c>
      <c r="D15" s="293">
        <v>5.1000000000000004E-3</v>
      </c>
      <c r="E15" s="259">
        <f t="shared" si="0"/>
        <v>0.17647058823529405</v>
      </c>
    </row>
    <row r="16" spans="2:8" ht="18.75" customHeight="1">
      <c r="B16" s="290" t="s">
        <v>173</v>
      </c>
      <c r="C16" s="292">
        <v>8.9999999999999998E-4</v>
      </c>
      <c r="D16" s="293">
        <v>1E-3</v>
      </c>
      <c r="E16" s="259">
        <f t="shared" si="0"/>
        <v>-0.10000000000000005</v>
      </c>
    </row>
    <row r="17" spans="2:5" ht="18.75" customHeight="1">
      <c r="B17" s="290" t="s">
        <v>174</v>
      </c>
      <c r="C17" s="292">
        <v>5.9999999999999995E-4</v>
      </c>
      <c r="D17" s="293">
        <v>5.0000000000000001E-4</v>
      </c>
      <c r="E17" s="259">
        <f t="shared" si="0"/>
        <v>0.19999999999999987</v>
      </c>
    </row>
    <row r="18" spans="2:5" ht="18.75" customHeight="1">
      <c r="B18" s="290" t="s">
        <v>175</v>
      </c>
      <c r="C18" s="292">
        <v>8.0000000000000004E-4</v>
      </c>
      <c r="D18" s="293">
        <v>1E-3</v>
      </c>
      <c r="E18" s="259">
        <f t="shared" si="0"/>
        <v>-0.19999999999999998</v>
      </c>
    </row>
    <row r="19" spans="2:5" ht="18.75" customHeight="1">
      <c r="B19" s="290" t="s">
        <v>176</v>
      </c>
      <c r="C19" s="292">
        <v>5.9999999999999995E-4</v>
      </c>
      <c r="D19" s="293">
        <v>4.0000000000000002E-4</v>
      </c>
      <c r="E19" s="259">
        <f t="shared" si="0"/>
        <v>0.49999999999999978</v>
      </c>
    </row>
    <row r="20" spans="2:5" ht="18" customHeight="1">
      <c r="B20" s="290" t="s">
        <v>177</v>
      </c>
      <c r="C20" s="292">
        <v>1.2999999999999999E-3</v>
      </c>
      <c r="D20" s="293">
        <v>1.6999999999999999E-3</v>
      </c>
      <c r="E20" s="259">
        <f t="shared" si="0"/>
        <v>-0.23529411764705882</v>
      </c>
    </row>
    <row r="21" spans="2:5" ht="18" customHeight="1">
      <c r="B21" s="290" t="s">
        <v>178</v>
      </c>
      <c r="C21" s="292">
        <v>2.9999999999999997E-4</v>
      </c>
      <c r="D21" s="293">
        <v>2.0000000000000001E-4</v>
      </c>
      <c r="E21" s="259">
        <f t="shared" si="0"/>
        <v>0.49999999999999978</v>
      </c>
    </row>
    <row r="22" spans="2:5" ht="18" customHeight="1">
      <c r="B22" s="290" t="s">
        <v>179</v>
      </c>
      <c r="C22" s="292">
        <v>1.2999999999999999E-3</v>
      </c>
      <c r="D22" s="294" t="s">
        <v>11</v>
      </c>
      <c r="E22" s="259" t="s">
        <v>11</v>
      </c>
    </row>
    <row r="23" spans="2:5" ht="18" customHeight="1">
      <c r="B23" s="290" t="s">
        <v>180</v>
      </c>
      <c r="C23" s="292">
        <v>2.5399999999999999E-2</v>
      </c>
      <c r="D23" s="293">
        <v>2.9600000000000001E-2</v>
      </c>
      <c r="E23" s="259">
        <f>(C23-D23)/D23</f>
        <v>-0.14189189189189197</v>
      </c>
    </row>
    <row r="24" spans="2:5" ht="18" thickBot="1">
      <c r="B24" s="291" t="s">
        <v>181</v>
      </c>
      <c r="C24" s="292">
        <v>1.01E-2</v>
      </c>
      <c r="D24" s="293">
        <v>4.4000000000000003E-3</v>
      </c>
      <c r="E24" s="259">
        <f>(C24-D24)/D24</f>
        <v>1.2954545454545452</v>
      </c>
    </row>
    <row r="25" spans="2:5" ht="30" customHeight="1" thickBot="1">
      <c r="B25" s="22" t="s">
        <v>182</v>
      </c>
      <c r="C25" s="238">
        <v>0.249</v>
      </c>
      <c r="D25" s="239">
        <v>0.23</v>
      </c>
      <c r="E25" s="260">
        <v>8.4000000000000005E-2</v>
      </c>
    </row>
    <row r="26" spans="2:5" s="56" customFormat="1" ht="10.5" customHeight="1"/>
    <row r="27" spans="2:5" s="56" customFormat="1" ht="13.5" customHeight="1">
      <c r="B27" s="297" t="s">
        <v>141</v>
      </c>
      <c r="C27" s="272"/>
      <c r="D27" s="272"/>
      <c r="E27" s="272"/>
    </row>
    <row r="28" spans="2:5" s="56" customFormat="1" ht="13.5" customHeight="1">
      <c r="B28" s="298" t="s">
        <v>183</v>
      </c>
      <c r="C28" s="272"/>
      <c r="D28" s="272"/>
      <c r="E28" s="272"/>
    </row>
    <row r="29" spans="2:5" s="56" customFormat="1" ht="12.75" customHeight="1">
      <c r="B29" s="298" t="s">
        <v>184</v>
      </c>
      <c r="C29" s="272"/>
      <c r="D29" s="272"/>
      <c r="E29" s="272"/>
    </row>
    <row r="30" spans="2:5" s="56" customFormat="1" ht="12.75" customHeight="1">
      <c r="B30" s="298" t="s">
        <v>185</v>
      </c>
      <c r="C30" s="272"/>
      <c r="D30" s="272"/>
      <c r="E30" s="272"/>
    </row>
    <row r="31" spans="2:5" s="56" customFormat="1" ht="13.5" customHeight="1">
      <c r="B31" s="298" t="s">
        <v>186</v>
      </c>
      <c r="C31" s="272"/>
      <c r="D31" s="272"/>
      <c r="E31" s="272"/>
    </row>
    <row r="32" spans="2:5" s="56" customFormat="1" ht="12.75" customHeight="1">
      <c r="B32" s="298" t="s">
        <v>187</v>
      </c>
      <c r="C32" s="272"/>
      <c r="D32" s="272"/>
      <c r="E32" s="299"/>
    </row>
    <row r="33" spans="2:9" s="56" customFormat="1" ht="48.75" customHeight="1">
      <c r="B33" s="329" t="s">
        <v>188</v>
      </c>
      <c r="C33" s="329"/>
      <c r="D33" s="329"/>
      <c r="E33" s="329"/>
      <c r="F33" s="329"/>
    </row>
    <row r="34" spans="2:9" s="56" customFormat="1" ht="12.75" customHeight="1">
      <c r="B34" s="298"/>
      <c r="C34" s="272"/>
      <c r="D34" s="272"/>
      <c r="E34" s="299"/>
    </row>
    <row r="35" spans="2:9" s="56" customFormat="1" ht="27" customHeight="1">
      <c r="B35" s="329"/>
      <c r="C35" s="329"/>
      <c r="D35" s="329"/>
      <c r="E35" s="329"/>
    </row>
    <row r="36" spans="2:9" s="56" customFormat="1" ht="14.25" customHeight="1">
      <c r="B36" s="297"/>
    </row>
    <row r="37" spans="2:9" s="56" customFormat="1" ht="15" thickBot="1"/>
    <row r="38" spans="2:9" ht="32.25" customHeight="1" thickBot="1">
      <c r="B38" s="327" t="s">
        <v>124</v>
      </c>
      <c r="C38" s="313" t="s">
        <v>168</v>
      </c>
      <c r="D38" s="314"/>
      <c r="E38" s="315"/>
    </row>
    <row r="39" spans="2:9" ht="20.25" customHeight="1" thickBot="1">
      <c r="B39" s="328"/>
      <c r="C39" s="28">
        <v>2014</v>
      </c>
      <c r="D39" s="15">
        <v>2013</v>
      </c>
      <c r="E39" s="25" t="s">
        <v>23</v>
      </c>
      <c r="I39" s="296"/>
    </row>
    <row r="40" spans="2:9" ht="18" customHeight="1">
      <c r="B40" s="234" t="s">
        <v>9</v>
      </c>
      <c r="C40" s="304">
        <v>99.8</v>
      </c>
      <c r="D40" s="305">
        <v>98.8</v>
      </c>
      <c r="E40" s="300">
        <f>(C40-D40)/D40</f>
        <v>1.0121457489878543E-2</v>
      </c>
    </row>
    <row r="41" spans="2:9" ht="18" customHeight="1">
      <c r="B41" s="235" t="s">
        <v>1</v>
      </c>
      <c r="C41" s="306">
        <v>64.599999999999994</v>
      </c>
      <c r="D41" s="307">
        <v>62.5</v>
      </c>
      <c r="E41" s="301">
        <f>(_Toc377043859-_Toc377043860)/_Toc377043860</f>
        <v>3.3599999999999908E-2</v>
      </c>
    </row>
    <row r="42" spans="2:9" ht="18" customHeight="1">
      <c r="B42" s="235" t="s">
        <v>189</v>
      </c>
      <c r="C42" s="306">
        <v>55.8</v>
      </c>
      <c r="D42" s="307">
        <v>54</v>
      </c>
      <c r="E42" s="301">
        <f>(C42-D42)/D42</f>
        <v>3.3333333333333277E-2</v>
      </c>
    </row>
    <row r="43" spans="2:9" ht="18" customHeight="1">
      <c r="B43" s="235" t="s">
        <v>2</v>
      </c>
      <c r="C43" s="306">
        <v>55.4</v>
      </c>
      <c r="D43" s="307">
        <v>53.4</v>
      </c>
      <c r="E43" s="301">
        <f t="shared" ref="E43:E58" si="1">(C43-D43)/D43</f>
        <v>3.7453183520599252E-2</v>
      </c>
    </row>
    <row r="44" spans="2:9" ht="18" customHeight="1">
      <c r="B44" s="235" t="s">
        <v>6</v>
      </c>
      <c r="C44" s="306">
        <v>54.5</v>
      </c>
      <c r="D44" s="307">
        <v>52.2</v>
      </c>
      <c r="E44" s="301">
        <f t="shared" si="1"/>
        <v>4.4061302681992279E-2</v>
      </c>
    </row>
    <row r="45" spans="2:9" ht="18" customHeight="1">
      <c r="B45" s="235" t="s">
        <v>3</v>
      </c>
      <c r="C45" s="306">
        <v>50.3</v>
      </c>
      <c r="D45" s="307">
        <v>48.4</v>
      </c>
      <c r="E45" s="301">
        <f t="shared" si="1"/>
        <v>3.9256198347107411E-2</v>
      </c>
    </row>
    <row r="46" spans="2:9" ht="18" customHeight="1">
      <c r="B46" s="235" t="s">
        <v>7</v>
      </c>
      <c r="C46" s="306">
        <v>46.6</v>
      </c>
      <c r="D46" s="307">
        <v>41.1</v>
      </c>
      <c r="E46" s="301">
        <f t="shared" si="1"/>
        <v>0.13381995133819952</v>
      </c>
    </row>
    <row r="47" spans="2:9" ht="18" customHeight="1">
      <c r="B47" s="235" t="s">
        <v>5</v>
      </c>
      <c r="C47" s="306">
        <v>42.1</v>
      </c>
      <c r="D47" s="307">
        <v>38.200000000000003</v>
      </c>
      <c r="E47" s="301">
        <f t="shared" si="1"/>
        <v>0.10209424083769629</v>
      </c>
    </row>
    <row r="48" spans="2:9" ht="18" customHeight="1">
      <c r="B48" s="235" t="s">
        <v>4</v>
      </c>
      <c r="C48" s="306">
        <v>50.8</v>
      </c>
      <c r="D48" s="307">
        <v>45.4</v>
      </c>
      <c r="E48" s="301">
        <f t="shared" si="1"/>
        <v>0.11894273127753301</v>
      </c>
    </row>
    <row r="49" spans="2:5" ht="18" customHeight="1">
      <c r="B49" s="235" t="s">
        <v>142</v>
      </c>
      <c r="C49" s="306">
        <v>88.4</v>
      </c>
      <c r="D49" s="307">
        <v>67.3</v>
      </c>
      <c r="E49" s="301">
        <f t="shared" si="1"/>
        <v>0.31352154531946524</v>
      </c>
    </row>
    <row r="50" spans="2:5" ht="18" customHeight="1">
      <c r="B50" s="235" t="s">
        <v>8</v>
      </c>
      <c r="C50" s="306">
        <v>35.4</v>
      </c>
      <c r="D50" s="307">
        <v>32.799999999999997</v>
      </c>
      <c r="E50" s="301">
        <f t="shared" si="1"/>
        <v>7.9268292682926886E-2</v>
      </c>
    </row>
    <row r="51" spans="2:5" ht="18" customHeight="1">
      <c r="B51" s="235" t="s">
        <v>173</v>
      </c>
      <c r="C51" s="306">
        <v>37.5</v>
      </c>
      <c r="D51" s="307">
        <v>33.700000000000003</v>
      </c>
      <c r="E51" s="301">
        <f t="shared" si="1"/>
        <v>0.11275964391691386</v>
      </c>
    </row>
    <row r="52" spans="2:5" ht="18" customHeight="1">
      <c r="B52" s="235" t="s">
        <v>175</v>
      </c>
      <c r="C52" s="306">
        <v>21.4</v>
      </c>
      <c r="D52" s="307">
        <v>20</v>
      </c>
      <c r="E52" s="301">
        <f t="shared" si="1"/>
        <v>6.9999999999999923E-2</v>
      </c>
    </row>
    <row r="53" spans="2:5" ht="18" customHeight="1">
      <c r="B53" s="235" t="s">
        <v>190</v>
      </c>
      <c r="C53" s="306">
        <v>25.8</v>
      </c>
      <c r="D53" s="307">
        <v>19.5</v>
      </c>
      <c r="E53" s="301">
        <f t="shared" si="1"/>
        <v>0.32307692307692309</v>
      </c>
    </row>
    <row r="54" spans="2:5" ht="18" customHeight="1">
      <c r="B54" s="235" t="s">
        <v>191</v>
      </c>
      <c r="C54" s="306">
        <v>36.299999999999997</v>
      </c>
      <c r="D54" s="307">
        <v>28</v>
      </c>
      <c r="E54" s="301">
        <f t="shared" si="1"/>
        <v>0.29642857142857132</v>
      </c>
    </row>
    <row r="55" spans="2:5" ht="18" customHeight="1">
      <c r="B55" s="235" t="s">
        <v>192</v>
      </c>
      <c r="C55" s="306">
        <v>24</v>
      </c>
      <c r="D55" s="307">
        <v>15.8</v>
      </c>
      <c r="E55" s="301">
        <f t="shared" si="1"/>
        <v>0.51898734177215178</v>
      </c>
    </row>
    <row r="56" spans="2:5" ht="18" customHeight="1">
      <c r="B56" s="235" t="s">
        <v>193</v>
      </c>
      <c r="C56" s="306">
        <v>36.6</v>
      </c>
      <c r="D56" s="307" t="s">
        <v>11</v>
      </c>
      <c r="E56" s="302" t="s">
        <v>11</v>
      </c>
    </row>
    <row r="57" spans="2:5" ht="18" customHeight="1">
      <c r="B57" s="235" t="s">
        <v>153</v>
      </c>
      <c r="C57" s="306">
        <v>99.5</v>
      </c>
      <c r="D57" s="307">
        <v>93.7</v>
      </c>
      <c r="E57" s="301">
        <f t="shared" si="1"/>
        <v>6.189967982924223E-2</v>
      </c>
    </row>
    <row r="58" spans="2:5" ht="18" customHeight="1" thickBot="1">
      <c r="B58" s="236" t="s">
        <v>154</v>
      </c>
      <c r="C58" s="308">
        <v>89.1</v>
      </c>
      <c r="D58" s="309">
        <v>73.400000000000006</v>
      </c>
      <c r="E58" s="303">
        <f t="shared" si="1"/>
        <v>0.2138964577656674</v>
      </c>
    </row>
    <row r="59" spans="2:5" s="56" customFormat="1" ht="10.5" customHeight="1"/>
    <row r="60" spans="2:5" s="56" customFormat="1" ht="24.75" customHeight="1">
      <c r="B60" s="324" t="s">
        <v>144</v>
      </c>
      <c r="C60" s="324"/>
      <c r="D60" s="324"/>
      <c r="E60" s="324"/>
    </row>
    <row r="61" spans="2:5" s="56" customFormat="1" ht="14.25" customHeight="1">
      <c r="B61" s="324" t="s">
        <v>164</v>
      </c>
      <c r="C61" s="324"/>
      <c r="D61" s="324"/>
      <c r="E61" s="324"/>
    </row>
    <row r="62" spans="2:5" s="56" customFormat="1" ht="26.25" customHeight="1">
      <c r="B62" s="324" t="s">
        <v>194</v>
      </c>
      <c r="C62" s="324"/>
      <c r="D62" s="324"/>
      <c r="E62" s="324"/>
    </row>
    <row r="63" spans="2:5" s="56" customFormat="1" ht="16.5" customHeight="1">
      <c r="B63" s="324" t="s">
        <v>195</v>
      </c>
      <c r="C63" s="324"/>
      <c r="D63" s="324"/>
      <c r="E63" s="324"/>
    </row>
    <row r="64" spans="2:5" s="56" customFormat="1" ht="28.5" customHeight="1">
      <c r="B64" s="329"/>
      <c r="C64" s="329"/>
      <c r="D64" s="329"/>
      <c r="E64" s="329"/>
    </row>
    <row r="65" spans="2:5" s="56" customFormat="1" ht="27" customHeight="1">
      <c r="B65" s="329"/>
      <c r="C65" s="329"/>
      <c r="D65" s="329"/>
      <c r="E65" s="329"/>
    </row>
    <row r="66" spans="2:5" s="56" customFormat="1" ht="19.5" customHeight="1">
      <c r="B66" s="324"/>
      <c r="C66" s="324"/>
      <c r="D66" s="324"/>
      <c r="E66" s="324"/>
    </row>
    <row r="67" spans="2:5" s="56" customFormat="1"/>
    <row r="68" spans="2:5" s="56" customFormat="1"/>
    <row r="69" spans="2:5" s="56" customFormat="1"/>
    <row r="70" spans="2:5" s="56" customFormat="1"/>
    <row r="71" spans="2:5" s="56" customFormat="1"/>
    <row r="72" spans="2:5" s="56" customFormat="1"/>
    <row r="73" spans="2:5" s="56" customFormat="1"/>
    <row r="74" spans="2:5" s="56" customFormat="1"/>
    <row r="75" spans="2:5" s="56" customFormat="1"/>
    <row r="76" spans="2:5" s="56" customFormat="1"/>
    <row r="77" spans="2:5" s="56" customFormat="1"/>
    <row r="78" spans="2:5" s="56" customFormat="1"/>
    <row r="79" spans="2:5" s="56" customFormat="1"/>
    <row r="80" spans="2:5"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row r="199" s="56" customFormat="1"/>
    <row r="200" s="56" customFormat="1"/>
    <row r="201" s="56" customFormat="1"/>
    <row r="202" s="56" customFormat="1"/>
    <row r="203" s="56" customFormat="1"/>
    <row r="204" s="56" customFormat="1"/>
    <row r="205" s="56" customFormat="1"/>
    <row r="206" s="56" customFormat="1"/>
  </sheetData>
  <mergeCells count="13">
    <mergeCell ref="B66:E66"/>
    <mergeCell ref="C2:E2"/>
    <mergeCell ref="C38:E38"/>
    <mergeCell ref="B2:B3"/>
    <mergeCell ref="B38:B39"/>
    <mergeCell ref="B35:E35"/>
    <mergeCell ref="B65:E65"/>
    <mergeCell ref="B64:E64"/>
    <mergeCell ref="B60:E60"/>
    <mergeCell ref="B61:E61"/>
    <mergeCell ref="B62:E62"/>
    <mergeCell ref="B63:E63"/>
    <mergeCell ref="B33:F33"/>
  </mergeCells>
  <pageMargins left="0.7" right="0.7" top="0.75" bottom="0.75" header="0.3" footer="0.3"/>
  <pageSetup paperSize="9" scale="75" orientation="portrait" horizontalDpi="4294967294" r:id="rId1"/>
  <rowBreaks count="1" manualBreakCount="1">
    <brk id="36" max="16383" man="1"/>
  </rowBreaks>
  <ignoredErrors>
    <ignoredError sqref="E4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3</vt:i4>
      </vt:variant>
    </vt:vector>
  </HeadingPairs>
  <TitlesOfParts>
    <vt:vector size="9" baseType="lpstr">
      <vt:lpstr>Consolidated P&amp;L</vt:lpstr>
      <vt:lpstr>Segments</vt:lpstr>
      <vt:lpstr>Consolidated BS</vt:lpstr>
      <vt:lpstr>Consolidated CF</vt:lpstr>
      <vt:lpstr>KPI - retail segment</vt:lpstr>
      <vt:lpstr>KPI - TV segment</vt:lpstr>
      <vt:lpstr>'KPI - TV segment'!_Toc377043859</vt:lpstr>
      <vt:lpstr>'KPI - TV segment'!_Toc377043860</vt:lpstr>
      <vt:lpstr>'KPI - retail segment'!Obszar_wydruku</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2014-02-26T17:14:31Z</cp:lastPrinted>
  <dcterms:created xsi:type="dcterms:W3CDTF">2008-08-25T12:12:22Z</dcterms:created>
  <dcterms:modified xsi:type="dcterms:W3CDTF">2014-05-14T13:35:16Z</dcterms:modified>
</cp:coreProperties>
</file>